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125" firstSheet="2" activeTab="4"/>
  </bookViews>
  <sheets>
    <sheet name="CENTRAL BUCARAMANGA" sheetId="1" r:id="rId1"/>
    <sheet name="CENTRAL VILLAVICENCIO" sheetId="2" r:id="rId2"/>
    <sheet name="CENABASTOS CÚCUTA" sheetId="3" r:id="rId3"/>
    <sheet name="SURABASTOS NEIVA" sheetId="4" r:id="rId4"/>
    <sheet name="ABASTOS CARIBE BARRANQUILLA" sheetId="5" r:id="rId5"/>
    <sheet name="CORABASTOS BOGOTÁ" sheetId="6" r:id="rId6"/>
    <sheet name="MERCASA PEREIRA" sheetId="7" r:id="rId7"/>
    <sheet name="CAVASA CALI" sheetId="8" r:id="rId8"/>
    <sheet name="MERCADO SINCELEJO" sheetId="9" r:id="rId9"/>
  </sheets>
  <definedNames/>
  <calcPr fullCalcOnLoad="1"/>
</workbook>
</file>

<file path=xl/comments6.xml><?xml version="1.0" encoding="utf-8"?>
<comments xmlns="http://schemas.openxmlformats.org/spreadsheetml/2006/main">
  <authors>
    <author>Luis Hernando Rios Faura</author>
  </authors>
  <commentList>
    <comment ref="A3" authorId="0">
      <text>
        <r>
          <rPr>
            <b/>
            <sz val="9"/>
            <rFont val="Tahoma"/>
            <family val="2"/>
          </rPr>
          <t>Luis Hernando Rios Faura:</t>
        </r>
        <r>
          <rPr>
            <sz val="9"/>
            <rFont val="Tahoma"/>
            <family val="2"/>
          </rPr>
          <t xml:space="preserve">
</t>
        </r>
      </text>
    </comment>
  </commentList>
</comments>
</file>

<file path=xl/comments8.xml><?xml version="1.0" encoding="utf-8"?>
<comments xmlns="http://schemas.openxmlformats.org/spreadsheetml/2006/main">
  <authors>
    <author>mjruiz</author>
  </authors>
  <commentList>
    <comment ref="B116" authorId="0">
      <text>
        <r>
          <rPr>
            <b/>
            <sz val="8"/>
            <rFont val="Tahoma"/>
            <family val="2"/>
          </rPr>
          <t>mjruiz:</t>
        </r>
        <r>
          <rPr>
            <sz val="8"/>
            <rFont val="Tahoma"/>
            <family val="2"/>
          </rPr>
          <t xml:space="preserve">
referencia incluida a partir del 23/02/2011
</t>
        </r>
      </text>
    </comment>
  </commentList>
</comments>
</file>

<file path=xl/sharedStrings.xml><?xml version="1.0" encoding="utf-8"?>
<sst xmlns="http://schemas.openxmlformats.org/spreadsheetml/2006/main" count="2005" uniqueCount="950">
  <si>
    <t>PRODUCTO</t>
  </si>
  <si>
    <t xml:space="preserve">PRESENTACION </t>
  </si>
  <si>
    <t>PRECIO MAXIMO AL PUBLICO</t>
  </si>
  <si>
    <t>PERIODO DE CONCERTACION</t>
  </si>
  <si>
    <t>Azucar Refinada</t>
  </si>
  <si>
    <t>Bulto 50.0 kg</t>
  </si>
  <si>
    <t>Dic. 15 2.017 a En 15 2.018</t>
  </si>
  <si>
    <t>Harina Importada</t>
  </si>
  <si>
    <t>Maiz Amarillo Importado</t>
  </si>
  <si>
    <t>Lenteja Importada</t>
  </si>
  <si>
    <t>Sardina Importada</t>
  </si>
  <si>
    <t>Caja 48 Unidades</t>
  </si>
  <si>
    <t>Caja 50 Unidades</t>
  </si>
  <si>
    <t>Atùn importado 160gr (soberana)</t>
  </si>
  <si>
    <t>Panela Cuadrada morena</t>
  </si>
  <si>
    <t>Caja 32 unidades</t>
  </si>
  <si>
    <t>Panela Cuadrada blanca</t>
  </si>
  <si>
    <t>Aceite Vegetal</t>
  </si>
  <si>
    <t>Litro</t>
  </si>
  <si>
    <t>Manteca</t>
  </si>
  <si>
    <t>Kilogramo</t>
  </si>
  <si>
    <t>Pasta alimenticia</t>
  </si>
  <si>
    <t>Libra 500 gr.</t>
  </si>
  <si>
    <t>Arveja seca</t>
  </si>
  <si>
    <t>Frijol seco</t>
  </si>
  <si>
    <t>Arroz excelso</t>
  </si>
  <si>
    <t>Arroba</t>
  </si>
  <si>
    <t>Huevo rojo A</t>
  </si>
  <si>
    <t>Bandeja 30 Unidades</t>
  </si>
  <si>
    <t>Huevo rojo AA</t>
  </si>
  <si>
    <t>Pechuga de pollo</t>
  </si>
  <si>
    <t>Carne de res</t>
  </si>
  <si>
    <t>Café</t>
  </si>
  <si>
    <t>Chocolate</t>
  </si>
  <si>
    <t>Sal yodada</t>
  </si>
  <si>
    <t>CENTRO ABASTOS BUCARAMANGA</t>
  </si>
  <si>
    <t>CONCERTACIÓN DE PRECIOS VILLAVICENCIO</t>
  </si>
  <si>
    <t>PRESENTACIÓN</t>
  </si>
  <si>
    <t>UNIDADES</t>
  </si>
  <si>
    <t>PRECIO MÁXIMO AL PÚBLICO</t>
  </si>
  <si>
    <t>PERIODO DE CONCERTACIÓN</t>
  </si>
  <si>
    <t>Frutas</t>
  </si>
  <si>
    <t>Cítricos</t>
  </si>
  <si>
    <t>Limón común</t>
  </si>
  <si>
    <t>Canastilla</t>
  </si>
  <si>
    <t>25 Kilogramo</t>
  </si>
  <si>
    <t>Dic 15 2017 a Ene 15 2018</t>
  </si>
  <si>
    <t>Limón mandarino</t>
  </si>
  <si>
    <t>Limón tahití</t>
  </si>
  <si>
    <t>Mandarina arrayana</t>
  </si>
  <si>
    <t>Naranja valencia</t>
  </si>
  <si>
    <t>Bulto</t>
  </si>
  <si>
    <t>50 Kilogramo</t>
  </si>
  <si>
    <t>Tangelo</t>
  </si>
  <si>
    <t>Otras frutas</t>
  </si>
  <si>
    <t>Aguacate común</t>
  </si>
  <si>
    <t>Caja de madera</t>
  </si>
  <si>
    <t>1 Kilogramo</t>
  </si>
  <si>
    <t>Aguacate papelillo</t>
  </si>
  <si>
    <t>Banano urabá</t>
  </si>
  <si>
    <t>Borojó</t>
  </si>
  <si>
    <t>Curuba</t>
  </si>
  <si>
    <t>Caja de cartón</t>
  </si>
  <si>
    <t>Fresa</t>
  </si>
  <si>
    <t>5 Kilogramo</t>
  </si>
  <si>
    <t>Granadilla</t>
  </si>
  <si>
    <t>15 Kilogramo</t>
  </si>
  <si>
    <t>Guanábana</t>
  </si>
  <si>
    <t>Guayaba pera</t>
  </si>
  <si>
    <t>10 Kilogramo</t>
  </si>
  <si>
    <t>Kiwi</t>
  </si>
  <si>
    <t>Lulo</t>
  </si>
  <si>
    <t>Mango tommy</t>
  </si>
  <si>
    <t>Manzana roja importada</t>
  </si>
  <si>
    <t>19 Kilogramo</t>
  </si>
  <si>
    <t>Manzana royal gala importada</t>
  </si>
  <si>
    <t>Manzana verde importada</t>
  </si>
  <si>
    <t>Maracuyá</t>
  </si>
  <si>
    <t>Bolsa</t>
  </si>
  <si>
    <t>Melón cantalup</t>
  </si>
  <si>
    <t>Mora de castilla</t>
  </si>
  <si>
    <t>6 Kilogramo</t>
  </si>
  <si>
    <t>Papaya maradol</t>
  </si>
  <si>
    <t>18 Kilogramo</t>
  </si>
  <si>
    <t>Pera importada</t>
  </si>
  <si>
    <t>20 Kilogramo</t>
  </si>
  <si>
    <t>Piña gold</t>
  </si>
  <si>
    <t>Piña perolera</t>
  </si>
  <si>
    <t>33 Kilogramo</t>
  </si>
  <si>
    <t>Tomate de árbol</t>
  </si>
  <si>
    <t>Uva isabela</t>
  </si>
  <si>
    <t>25 Unidad 500 GR</t>
  </si>
  <si>
    <t>Uva red globe nacional</t>
  </si>
  <si>
    <t>9 Kilogramo</t>
  </si>
  <si>
    <t>Uva verde</t>
  </si>
  <si>
    <t>12 Kilogramo</t>
  </si>
  <si>
    <t>Tuberculos, raices y platanos</t>
  </si>
  <si>
    <t>Otros tuberculos</t>
  </si>
  <si>
    <t>Arracacha amarilla</t>
  </si>
  <si>
    <t>Plátano</t>
  </si>
  <si>
    <t>Plátano guineo</t>
  </si>
  <si>
    <t>Docena</t>
  </si>
  <si>
    <t>1,5 Kilogramo</t>
  </si>
  <si>
    <t>Plátano hartón verde</t>
  </si>
  <si>
    <t>12,5 Kilogramo</t>
  </si>
  <si>
    <t>Papa</t>
  </si>
  <si>
    <t>Papa criolla limpia</t>
  </si>
  <si>
    <t>Papa superior</t>
  </si>
  <si>
    <t>Yuca</t>
  </si>
  <si>
    <t>Yuca llanera</t>
  </si>
  <si>
    <t>30 Kilogramo</t>
  </si>
  <si>
    <t>Verduras y hortalizas</t>
  </si>
  <si>
    <t>Leguminosas</t>
  </si>
  <si>
    <t>Arveja verde en vaina</t>
  </si>
  <si>
    <t>Fríjol verde cargamanto</t>
  </si>
  <si>
    <t>Habichuela</t>
  </si>
  <si>
    <t>60 Kilogramo</t>
  </si>
  <si>
    <t>Otras hortalizas y verduras</t>
  </si>
  <si>
    <t>Ahuyamín (sakata)</t>
  </si>
  <si>
    <t>Ajo</t>
  </si>
  <si>
    <t>Atado</t>
  </si>
  <si>
    <t>Chócolo mazorca</t>
  </si>
  <si>
    <t>Cidra</t>
  </si>
  <si>
    <t>Pepino cohombro</t>
  </si>
  <si>
    <t>Pepino de rellenar</t>
  </si>
  <si>
    <t>Pimentón</t>
  </si>
  <si>
    <t>Remolacha</t>
  </si>
  <si>
    <t>Zanahorias</t>
  </si>
  <si>
    <t>Zanahoria</t>
  </si>
  <si>
    <t>Cebollas</t>
  </si>
  <si>
    <t>Cebolla cabezona blanca</t>
  </si>
  <si>
    <t>Cebolla junca</t>
  </si>
  <si>
    <t>Rueda</t>
  </si>
  <si>
    <t>23 Kilogramo</t>
  </si>
  <si>
    <t>Tomates</t>
  </si>
  <si>
    <t>Tomate larga vida</t>
  </si>
  <si>
    <t>Hortalizas</t>
  </si>
  <si>
    <t>Acelga</t>
  </si>
  <si>
    <t>Apio</t>
  </si>
  <si>
    <t>Brócoli</t>
  </si>
  <si>
    <t>Cilantro</t>
  </si>
  <si>
    <t>Coliflor</t>
  </si>
  <si>
    <t>Espinaca</t>
  </si>
  <si>
    <t>Lechuga batavia</t>
  </si>
  <si>
    <t>Lechuga crespa verde</t>
  </si>
  <si>
    <t>2,5 Kilogramo</t>
  </si>
  <si>
    <t>Repollo blanco</t>
  </si>
  <si>
    <t>Granos y cereales</t>
  </si>
  <si>
    <t>Cereales</t>
  </si>
  <si>
    <t xml:space="preserve">Arroz del Llano de primera </t>
  </si>
  <si>
    <t xml:space="preserve">Arroz Roa de primera </t>
  </si>
  <si>
    <t>Arveja verde seca importada</t>
  </si>
  <si>
    <t>25 Unidad 460 GR</t>
  </si>
  <si>
    <t>Granos</t>
  </si>
  <si>
    <t>Fríjol bolón</t>
  </si>
  <si>
    <t>Garbanzo importado</t>
  </si>
  <si>
    <t>Paca</t>
  </si>
  <si>
    <t>Lenteja importada</t>
  </si>
  <si>
    <t>Maíz blanco trillado</t>
  </si>
  <si>
    <t>Maíz pira</t>
  </si>
  <si>
    <t>Procesados</t>
  </si>
  <si>
    <t>Avena en hojuelas</t>
  </si>
  <si>
    <t>48 Unidad 250 GR</t>
  </si>
  <si>
    <t>Café molido</t>
  </si>
  <si>
    <t>12 Unidad 500 GR</t>
  </si>
  <si>
    <t>Chocolate dulce</t>
  </si>
  <si>
    <t>50 Unidad 500 GR</t>
  </si>
  <si>
    <t>Fécula de maíz</t>
  </si>
  <si>
    <t>40 Unidad 380 GR</t>
  </si>
  <si>
    <t>Galletas saladas 3 tacos</t>
  </si>
  <si>
    <t>24 Unidad 315 GR</t>
  </si>
  <si>
    <t>Harina de trigo</t>
  </si>
  <si>
    <t>Harina precocida de maíz</t>
  </si>
  <si>
    <t>Jugo instantáneo (sobre)</t>
  </si>
  <si>
    <t>20 Unidad 15 GR</t>
  </si>
  <si>
    <t>Lomitos de atún en lata</t>
  </si>
  <si>
    <t>48 Unidad 170 GR</t>
  </si>
  <si>
    <t>Mayonesa doy pack</t>
  </si>
  <si>
    <t>12 Unidad 200 GR</t>
  </si>
  <si>
    <t>Pastas alimenticias</t>
  </si>
  <si>
    <t>24 Unidad 250 GR</t>
  </si>
  <si>
    <t>Salsa de tomate doy pack</t>
  </si>
  <si>
    <t>24 Unidad 200 GR</t>
  </si>
  <si>
    <t>Sardinas en lata</t>
  </si>
  <si>
    <t>48 Unidad 425 GR</t>
  </si>
  <si>
    <t>Azúcar</t>
  </si>
  <si>
    <t>Azúcar refinada</t>
  </si>
  <si>
    <t>Azúcar sulfitada</t>
  </si>
  <si>
    <t>Panela</t>
  </si>
  <si>
    <t>Panela cuadrada morena</t>
  </si>
  <si>
    <t>Aceites y grasas</t>
  </si>
  <si>
    <t>Aceite vegetal mezcla</t>
  </si>
  <si>
    <t>12 Unidad 1000 CC</t>
  </si>
  <si>
    <t>24 Unidad 500 CC</t>
  </si>
  <si>
    <t>Carnes</t>
  </si>
  <si>
    <t>Carne de res, bola de pierna</t>
  </si>
  <si>
    <t>Carne de res, bota</t>
  </si>
  <si>
    <t>Carne de res, cadera</t>
  </si>
  <si>
    <t>Carne de res, centro de pierna</t>
  </si>
  <si>
    <t>Carne de res, chatas</t>
  </si>
  <si>
    <t>Carne de res, costilla</t>
  </si>
  <si>
    <t>Carne de res, lomo fino</t>
  </si>
  <si>
    <t>Carne de res molida, murillo</t>
  </si>
  <si>
    <t>Carne de res, morrillo</t>
  </si>
  <si>
    <t>Carne de res, muchacho</t>
  </si>
  <si>
    <t>Carne de res, murillo</t>
  </si>
  <si>
    <t>Carne de res, punta de anca</t>
  </si>
  <si>
    <t>Carne de res, sobrebarriga</t>
  </si>
  <si>
    <t>Carne de cerdo</t>
  </si>
  <si>
    <t>Carne de cerdo, brazo sin hueso</t>
  </si>
  <si>
    <t>Carne de cerdo, cabeza de lomo</t>
  </si>
  <si>
    <t>Carne de cerdo, costilla</t>
  </si>
  <si>
    <t>Carne de cerdo, pernil con hueso</t>
  </si>
  <si>
    <t>Carne de cerdo, pernil sin hueso</t>
  </si>
  <si>
    <t>Pollo</t>
  </si>
  <si>
    <t>Alas de pollo con costillar</t>
  </si>
  <si>
    <t>Menudencias de pollo</t>
  </si>
  <si>
    <t>Pierna pernil con rabadilla</t>
  </si>
  <si>
    <t>Pollo entero fresco sin vísceras</t>
  </si>
  <si>
    <t>Pescados</t>
  </si>
  <si>
    <t>Bagre rayado en postas congelado</t>
  </si>
  <si>
    <t>Bagre rayado entero fresco</t>
  </si>
  <si>
    <t>Cachama de cultivo fresca</t>
  </si>
  <si>
    <t>Amarillo</t>
  </si>
  <si>
    <t>Capaz</t>
  </si>
  <si>
    <t>Mojarra lora entera fresca</t>
  </si>
  <si>
    <t>Lácteos</t>
  </si>
  <si>
    <t>Leche en polvo</t>
  </si>
  <si>
    <t>32 Unidad 360 GR</t>
  </si>
  <si>
    <t>Queso campesino</t>
  </si>
  <si>
    <t>Queso costeño</t>
  </si>
  <si>
    <t>Queso cuajada</t>
  </si>
  <si>
    <t>Queso doble crema</t>
  </si>
  <si>
    <t>Huevos</t>
  </si>
  <si>
    <t>Huevo rojo a</t>
  </si>
  <si>
    <t>Unidad</t>
  </si>
  <si>
    <t>1 Cubeta</t>
  </si>
  <si>
    <t>Huevo rojo aa</t>
  </si>
  <si>
    <t>Huevo rojo b</t>
  </si>
  <si>
    <t>Huevo rojo extra</t>
  </si>
  <si>
    <t>CONCERTACIÓN DE PRECIOS PRODUCTOS CENABASTOS S.A</t>
  </si>
  <si>
    <t xml:space="preserve">CUCUTA </t>
  </si>
  <si>
    <t>ARROZ</t>
  </si>
  <si>
    <t>BOLSA (15 Kg)</t>
  </si>
  <si>
    <t>Dic. 15 2016 a Ene 15 2017</t>
  </si>
  <si>
    <t>ARVEJA AMARILLA</t>
  </si>
  <si>
    <t>BULTO(50KG)</t>
  </si>
  <si>
    <t>ARVEJA VERDE SECA</t>
  </si>
  <si>
    <t>AHUYAMA</t>
  </si>
  <si>
    <t>1 Kg</t>
  </si>
  <si>
    <t>AJO</t>
  </si>
  <si>
    <t>MANOJO(10 Kg)</t>
  </si>
  <si>
    <t xml:space="preserve">AZUCAR </t>
  </si>
  <si>
    <t>BULTO(25Kg)</t>
  </si>
  <si>
    <t>ACEITE VEGETAL</t>
  </si>
  <si>
    <t>CAJA CARTON (900cc-12 unid)</t>
  </si>
  <si>
    <t>CAJA CARTON (450cc-24 unid)</t>
  </si>
  <si>
    <t>AVENA HOJUELAS</t>
  </si>
  <si>
    <t>BOLSA(250gr-48unidades)</t>
  </si>
  <si>
    <t>CAFÉ MOLIDO</t>
  </si>
  <si>
    <t>BOLSA(500gr-24unidades)</t>
  </si>
  <si>
    <t>HARINA TRIGO</t>
  </si>
  <si>
    <t>BOLSA(1000gr-10unidades)</t>
  </si>
  <si>
    <t>PASTAS ALIMENTICIAS</t>
  </si>
  <si>
    <t>BOLSA(1000gr-12unidades)</t>
  </si>
  <si>
    <t>PANELA</t>
  </si>
  <si>
    <t>CAJA CARTON(420gr-24 unid)</t>
  </si>
  <si>
    <t>VINAGRE</t>
  </si>
  <si>
    <t>CAJA CARTON(500-24 unid</t>
  </si>
  <si>
    <t>SAL YODADA</t>
  </si>
  <si>
    <t>BOLSA(1kG-20 unid)</t>
  </si>
  <si>
    <t>FRIJOL ZARAGOZA</t>
  </si>
  <si>
    <t>1Kg</t>
  </si>
  <si>
    <t>LENTEJA</t>
  </si>
  <si>
    <t>BULTO(50Kg)</t>
  </si>
  <si>
    <t xml:space="preserve">       Gran Central de Abastos del Caribe S.A.</t>
  </si>
  <si>
    <t xml:space="preserve">Concertacion de Precios          </t>
  </si>
  <si>
    <t>Diciembre 06 de 2017</t>
  </si>
  <si>
    <t>GRANOS Y CEREALES</t>
  </si>
  <si>
    <t>Arroz  de Primera</t>
  </si>
  <si>
    <t xml:space="preserve"> Bulto 45 kg</t>
  </si>
  <si>
    <t>Dic 15 2016 a Ene 15 2017</t>
  </si>
  <si>
    <t>Arroz  de Segunda</t>
  </si>
  <si>
    <t>Dic 15 2016 a Ene 15 2018</t>
  </si>
  <si>
    <t>Arroz Importado</t>
  </si>
  <si>
    <t xml:space="preserve"> Bulto 50 kg</t>
  </si>
  <si>
    <t>Dic 15 2016 a Ene 15 2019</t>
  </si>
  <si>
    <t>Arroz Excelso</t>
  </si>
  <si>
    <t xml:space="preserve"> Paca 25 x 500 gr</t>
  </si>
  <si>
    <t>Dic 15 2016 a Ene 15 2020</t>
  </si>
  <si>
    <t>Arroz Corriente</t>
  </si>
  <si>
    <t>Dic 15 2016 a Ene 15 2021</t>
  </si>
  <si>
    <t>Alpiste</t>
  </si>
  <si>
    <t>Dic 15 2016 a Ene 15 2022</t>
  </si>
  <si>
    <t>Arveja Importada</t>
  </si>
  <si>
    <t>Dic 15 2016 a Ene 15 2023</t>
  </si>
  <si>
    <t>Frijol Palomito</t>
  </si>
  <si>
    <t>Dic 15 2016 a Ene 15 2024</t>
  </si>
  <si>
    <t>Frijol Cabeza Negra Importado</t>
  </si>
  <si>
    <t>Dic 15 2016 a Ene 15 2025</t>
  </si>
  <si>
    <t>Frijol Cabeza Negra Nacional</t>
  </si>
  <si>
    <t>Dic 15 2016 a Ene 15 2026</t>
  </si>
  <si>
    <t>Guandú</t>
  </si>
  <si>
    <t>Dic 15 2016 a Ene 15 2027</t>
  </si>
  <si>
    <t>Dic 15 2016 a Ene 15 2028</t>
  </si>
  <si>
    <t>Maíz Amarillo Nacional</t>
  </si>
  <si>
    <t>Dic 15 2016 a Ene 15 2029</t>
  </si>
  <si>
    <t>Maíz Amarillo Importado</t>
  </si>
  <si>
    <t>Dic 15 2016 a Ene 15 2030</t>
  </si>
  <si>
    <t>Maíz Blanco trillado</t>
  </si>
  <si>
    <t xml:space="preserve"> Bulto 40 kg</t>
  </si>
  <si>
    <t>Dic 15 2016 a Ene 15 2031</t>
  </si>
  <si>
    <t>Maíz Amarillo trillado</t>
  </si>
  <si>
    <t>Dic 15 2016 a Ene 15 2032</t>
  </si>
  <si>
    <t xml:space="preserve">Maíz Pira </t>
  </si>
  <si>
    <t>Dic 15 2016 a Ene 15 2033</t>
  </si>
  <si>
    <t>Zaragoza Riego</t>
  </si>
  <si>
    <t>Dic 15 2016 a Ene 15 2034</t>
  </si>
  <si>
    <t>PRODUCTOS DE ORIGEN ANIMAL</t>
  </si>
  <si>
    <t xml:space="preserve">Carne de Res Canal </t>
  </si>
  <si>
    <t>Dic 15 2016 a Ene 15 2036</t>
  </si>
  <si>
    <t>Carne de Res Canal (vaca)</t>
  </si>
  <si>
    <t>Dic 15 2016 a Ene 15 2037</t>
  </si>
  <si>
    <t>Carne de Res de Primera</t>
  </si>
  <si>
    <t>Dic 15 2016 a Ene 15 2038</t>
  </si>
  <si>
    <t>Carne de Res Palometa</t>
  </si>
  <si>
    <t>Dic 15 2016 a Ene 15 2039</t>
  </si>
  <si>
    <t>Carne de Res de Segunda</t>
  </si>
  <si>
    <t>Dic 15 2016 a Ene 15 2040</t>
  </si>
  <si>
    <t>Lomo Fino</t>
  </si>
  <si>
    <t>Dic 15 2016 a Ene 15 2041</t>
  </si>
  <si>
    <t>Lomo Ancho</t>
  </si>
  <si>
    <t>Dic 15 2016 a Ene 15 2042</t>
  </si>
  <si>
    <t>Costilla de Res</t>
  </si>
  <si>
    <t>Dic 15 2016 a Ene 15 2043</t>
  </si>
  <si>
    <t>Chuleta de Cerdo</t>
  </si>
  <si>
    <t>Dic 15 2016 a Ene 15 2044</t>
  </si>
  <si>
    <t>Lomo de Cerdo Naciomal</t>
  </si>
  <si>
    <t>Dic 15 2016 a Ene 15 2045</t>
  </si>
  <si>
    <t>Lomo de Cerdo Importado</t>
  </si>
  <si>
    <t>Dic 15 2016 a Ene 15 2046</t>
  </si>
  <si>
    <t>Pollo Entero sin Vísceras</t>
  </si>
  <si>
    <t>Dic 15 2016 a Ene 15 2047</t>
  </si>
  <si>
    <t>Carne de pollo Alas</t>
  </si>
  <si>
    <t>Dic 15 2016 a Ene 15 2048</t>
  </si>
  <si>
    <t>Carne de pollo muslo</t>
  </si>
  <si>
    <t>Dic 15 2016 a Ene 15 2049</t>
  </si>
  <si>
    <t>Carne de pollo contra muslo</t>
  </si>
  <si>
    <t>Dic 15 2016 a Ene 15 2050</t>
  </si>
  <si>
    <t>Carne de pollo pechugas</t>
  </si>
  <si>
    <t>Dic 15 2016 a Ene 15 2051</t>
  </si>
  <si>
    <t>Carne de pollo pernil</t>
  </si>
  <si>
    <t>Dic 15 2016 a Ene 15 2052</t>
  </si>
  <si>
    <t>Hígado de Res</t>
  </si>
  <si>
    <t>Dic 15 2016 a Ene 15 2053</t>
  </si>
  <si>
    <t>Panza</t>
  </si>
  <si>
    <t>Dic 15 2016 a Ene 15 2054</t>
  </si>
  <si>
    <t>Bagre Seco</t>
  </si>
  <si>
    <t xml:space="preserve">  Kg</t>
  </si>
  <si>
    <t>Dic 15 2016 a Ene 15 2055</t>
  </si>
  <si>
    <t>Atún Precocido</t>
  </si>
  <si>
    <t>Dic 15 2016 a Ene 15 2056</t>
  </si>
  <si>
    <t>PRODUCTOS PROCESADOS</t>
  </si>
  <si>
    <t>Promedio</t>
  </si>
  <si>
    <t xml:space="preserve">Aceite Vegetal </t>
  </si>
  <si>
    <t xml:space="preserve">Caja 12 und 1000 cc </t>
  </si>
  <si>
    <t>Dic 15 2016 a Ene 15 2058</t>
  </si>
  <si>
    <t xml:space="preserve">Caja 24 und 500 cc </t>
  </si>
  <si>
    <t>Dic 15 2016 a Ene 15 2059</t>
  </si>
  <si>
    <t xml:space="preserve">Caja 48 und 250 cc </t>
  </si>
  <si>
    <t>Dic 15 2016 a Ene 15 2060</t>
  </si>
  <si>
    <t>Pimpin 20 Lt</t>
  </si>
  <si>
    <t>Dic 15 2016 a Ene 15 2061</t>
  </si>
  <si>
    <t>Atún Vam Camps Aceite</t>
  </si>
  <si>
    <t>Unidad 184 gr</t>
  </si>
  <si>
    <t>Dic 15 2016 a Ene 15 2062</t>
  </si>
  <si>
    <t xml:space="preserve">Atún Vam Camps Agua     </t>
  </si>
  <si>
    <t>Dic 15 2016 a Ene 15 2063</t>
  </si>
  <si>
    <t xml:space="preserve">Atún Alamar Azul </t>
  </si>
  <si>
    <t>Dic 15 2016 a Ene 15 2064</t>
  </si>
  <si>
    <t xml:space="preserve">Avena en hojuelas </t>
  </si>
  <si>
    <t>Docena x 200 gr</t>
  </si>
  <si>
    <t>Dic 15 2016 a Ene 15 2065</t>
  </si>
  <si>
    <t xml:space="preserve">Azúcar Refinada </t>
  </si>
  <si>
    <t>Paca 25 kg</t>
  </si>
  <si>
    <t>Dic 15 2016 a Ene 15 2066</t>
  </si>
  <si>
    <t>Azúcar Sulfitada</t>
  </si>
  <si>
    <t>Bto 50 kg</t>
  </si>
  <si>
    <t>Dic 15 2016 a Ene 15 2067</t>
  </si>
  <si>
    <t xml:space="preserve">Bocadillo </t>
  </si>
  <si>
    <t>Caja 6 kg</t>
  </si>
  <si>
    <t>Dic 15 2016 a Ene 15 2068</t>
  </si>
  <si>
    <t>Café Molido Sobre</t>
  </si>
  <si>
    <t>Paca 24 Lb x 50 gr</t>
  </si>
  <si>
    <t>Dic 15 2016 a Ene 15 2069</t>
  </si>
  <si>
    <t>Chocolate Corona</t>
  </si>
  <si>
    <t>Dic 15 2016 a Ene 15 2071</t>
  </si>
  <si>
    <t xml:space="preserve">Fecula de Maiz </t>
  </si>
  <si>
    <t>Caja 80 und x 90 gr</t>
  </si>
  <si>
    <t>Dic 15 2016 a Ene 15 2072</t>
  </si>
  <si>
    <t>Galletas Saladas</t>
  </si>
  <si>
    <t>Caja 24 Und 3 tacos x 325 gr</t>
  </si>
  <si>
    <t>Dic 15 2016 a Ene 15 2073</t>
  </si>
  <si>
    <t>Galletas Dulces</t>
  </si>
  <si>
    <t>Caja 24 Und x 415 gr</t>
  </si>
  <si>
    <t>Dic 15 2016 a Ene 15 2074</t>
  </si>
  <si>
    <t xml:space="preserve">Gelatina </t>
  </si>
  <si>
    <t>Caja 48 und x 40 gr</t>
  </si>
  <si>
    <t>Dic 15 2016 a Ene 15 2075</t>
  </si>
  <si>
    <t>Harina de Maíz Pan</t>
  </si>
  <si>
    <t>Paca 24 Und x 500 gr</t>
  </si>
  <si>
    <t>Dic 15 2016 a Ene 15 2076</t>
  </si>
  <si>
    <t>Harina  de Maíz Blanca</t>
  </si>
  <si>
    <t>Dic 15 2016 a Ene 15 2077</t>
  </si>
  <si>
    <t>Harina de Maíz Amarilla</t>
  </si>
  <si>
    <t>Dic 15 2016 a Ene 15 2078</t>
  </si>
  <si>
    <t>Harina de Trigo Toñita</t>
  </si>
  <si>
    <t>Paca 25 x 500 gr</t>
  </si>
  <si>
    <t>Dic 15 2016 a Ene 15 2079</t>
  </si>
  <si>
    <t xml:space="preserve">Harina de Trigo </t>
  </si>
  <si>
    <t>Bulto 50 kg</t>
  </si>
  <si>
    <t>Dic 15 2016 a Ene 15 2080</t>
  </si>
  <si>
    <t xml:space="preserve">Jugos de Frutas </t>
  </si>
  <si>
    <t>Caja 30 und x 215 cc</t>
  </si>
  <si>
    <t>Dic 15 2016 a Ene 15 2081</t>
  </si>
  <si>
    <t xml:space="preserve">Jugo Instantaneo </t>
  </si>
  <si>
    <t>Caja 20 und x 18 gr</t>
  </si>
  <si>
    <t>Dic 15 2016 a Ene 15 2082</t>
  </si>
  <si>
    <t xml:space="preserve">Leche en Polvo </t>
  </si>
  <si>
    <t>Unidad 360 gr</t>
  </si>
  <si>
    <t>Dic 15 2016 a Ene 15 2083</t>
  </si>
  <si>
    <t xml:space="preserve">Margarina Rama </t>
  </si>
  <si>
    <t>Caja 24 x 50 gr</t>
  </si>
  <si>
    <t>Dic 15 2016 a Ene 15 2084</t>
  </si>
  <si>
    <t>Caja  5 kg</t>
  </si>
  <si>
    <t>Dic 15 2016 a Ene 15 2085</t>
  </si>
  <si>
    <t>Caja  9 kg</t>
  </si>
  <si>
    <t>Dic 15 2016 a Ene 15 2086</t>
  </si>
  <si>
    <t xml:space="preserve">Pastas Alimenticias </t>
  </si>
  <si>
    <t>Paca 6 kg x 250 gr</t>
  </si>
  <si>
    <t>Dic 15 2016 a Ene 15 2087</t>
  </si>
  <si>
    <t>Pastas Alimenticias Economica</t>
  </si>
  <si>
    <t>Dic 15 2016 a Ene 15 2088</t>
  </si>
  <si>
    <t>Sal Economica</t>
  </si>
  <si>
    <t>Paca 12.5 kg x 454 gr</t>
  </si>
  <si>
    <t>Dic 15 2016 a Ene 15 2089</t>
  </si>
  <si>
    <t xml:space="preserve">Sal Refisal </t>
  </si>
  <si>
    <t>Paca 12.5 kg x 500 gr</t>
  </si>
  <si>
    <t>Dic 15 2016 a Ene 15 2090</t>
  </si>
  <si>
    <t>Salsa  Tomate Fr.</t>
  </si>
  <si>
    <t>Docena x 90 gr</t>
  </si>
  <si>
    <t>Dic 15 2016 a Ene 15 2091</t>
  </si>
  <si>
    <t xml:space="preserve">Sardina Corriente </t>
  </si>
  <si>
    <t>Unidad x 425 gr</t>
  </si>
  <si>
    <t>Dic 15 2016 a Ene 15 2092</t>
  </si>
  <si>
    <t>EL MINISTERIO DE AGRICULTURA Y DESARROLLO RURAL Y LOS COMERCIANTES DE LA   CORPORACIÓN DE ABASTOS DE BOGOTÁ. S.A. CORABASTOS, ACORDAMOS REALIZAR UN ACUERDO   TEMPORAL SOBRE PRECIOS MAYORISTAS PARA ALIMENTOS DE VENTA AL PÚBLICO DURANTE EL PERIODO DEL 15  DE DICIEMBRE  DE 2017 AL  15 DE ENERO DE 2018.</t>
  </si>
  <si>
    <t>Presentación</t>
  </si>
  <si>
    <t>PRECIO MAYORISTA</t>
  </si>
  <si>
    <t>GRANOS Y PROCESADOS</t>
  </si>
  <si>
    <t>ACEITE (1000 c.c)</t>
  </si>
  <si>
    <t>CAJA 12 Unidades</t>
  </si>
  <si>
    <t>ACEITE (500c.c)</t>
  </si>
  <si>
    <t>CAJA 24 Unidades</t>
  </si>
  <si>
    <t>ACEITE GALON (3000 c.c)</t>
  </si>
  <si>
    <t>ACEITE FRASCO X 6 UNIDADES (3,000 c.c)</t>
  </si>
  <si>
    <t>ARROZ CORRIENTE A GRANEL</t>
  </si>
  <si>
    <t>ARROBA 12.5 kilos</t>
  </si>
  <si>
    <t>BULTO 50 kilos</t>
  </si>
  <si>
    <t>ARVEJA SECA AMARILLA</t>
  </si>
  <si>
    <t>BULTO 50 KILOS</t>
  </si>
  <si>
    <t>LINAZA</t>
  </si>
  <si>
    <t>CAFE 500GR</t>
  </si>
  <si>
    <t>PAQUETE X 10 LIBRAS</t>
  </si>
  <si>
    <t xml:space="preserve">PANELA </t>
  </si>
  <si>
    <t>CAJA X 40 UNIDADES DE LIBRA</t>
  </si>
  <si>
    <t>PANELON</t>
  </si>
  <si>
    <t>CAJA X 15 UNIDADES</t>
  </si>
  <si>
    <t>CAJA X 40 UNIDADES DE 1/2 LIBRA</t>
  </si>
  <si>
    <t>PANELIN</t>
  </si>
  <si>
    <t>CAJA X 40 UNIDADES</t>
  </si>
  <si>
    <t>CHOCOLATE DULCE ECONOMMICO</t>
  </si>
  <si>
    <t>CAJA X 25 KILOS</t>
  </si>
  <si>
    <t>CUCHUCO DE CEBADA</t>
  </si>
  <si>
    <t>ARROBA X 12.5 KILOS</t>
  </si>
  <si>
    <t>CUCHUCO DE MAIZ</t>
  </si>
  <si>
    <t>CUCHUCO DE TRIGO</t>
  </si>
  <si>
    <t>FRIJOL ROJO SABANERO</t>
  </si>
  <si>
    <t>LECHE EN POLVO</t>
  </si>
  <si>
    <t>CAJA DE 30 UNIDADES X 380 GMS</t>
  </si>
  <si>
    <t>MARGARINA</t>
  </si>
  <si>
    <t>CAJA 4 DISPLAY X 80 1/4</t>
  </si>
  <si>
    <t>MANTECA</t>
  </si>
  <si>
    <t>CAJA X 20 LIBRAS</t>
  </si>
  <si>
    <t>FRIJOL NACIONAL NIMA</t>
  </si>
  <si>
    <t>EMPAQUETADO X 50 LIRAS</t>
  </si>
  <si>
    <t>ARROBA 12. 5 KILOS</t>
  </si>
  <si>
    <t>SAL ECONOMICA</t>
  </si>
  <si>
    <t>PAQUETE X 20 KILOS</t>
  </si>
  <si>
    <t>HARINA PRECOCIDA</t>
  </si>
  <si>
    <t>PAQUETE X 24 LIBRAS</t>
  </si>
  <si>
    <t>MAIZ PETO</t>
  </si>
  <si>
    <t>QUINTAL X 100 LIBRAS</t>
  </si>
  <si>
    <t>AZUCAR</t>
  </si>
  <si>
    <t>BULTO X 50  KILOS</t>
  </si>
  <si>
    <t>AZUCAR EMPACADA</t>
  </si>
  <si>
    <t>FRIJOL BOLA ROJA</t>
  </si>
  <si>
    <t>FRIJOL NIMA CALIMA</t>
  </si>
  <si>
    <t>ARROBA X 12,5 KILOS</t>
  </si>
  <si>
    <t xml:space="preserve">DURAZNO </t>
  </si>
  <si>
    <t xml:space="preserve">LATA 820 GMS </t>
  </si>
  <si>
    <t>VINAGRETA</t>
  </si>
  <si>
    <t>UNIDAD 1.000 C.C.</t>
  </si>
  <si>
    <t>CEREZA</t>
  </si>
  <si>
    <t>UNIDAD 500 C.C.</t>
  </si>
  <si>
    <t>TOCINETA</t>
  </si>
  <si>
    <t>LIBRA</t>
  </si>
  <si>
    <t>CLOROX BLANQUEADOR X 5OO C.C.</t>
  </si>
  <si>
    <t>CAJA X 24 UNID</t>
  </si>
  <si>
    <t>GUANTES DE CAUCHO</t>
  </si>
  <si>
    <t>CALIBRE 25</t>
  </si>
  <si>
    <t>SERVILLETAS CAJA X 15 PAQUETE</t>
  </si>
  <si>
    <t>X 320 UNIDADES</t>
  </si>
  <si>
    <t>JABON TOCADOR</t>
  </si>
  <si>
    <t>UNID X 1.OOO C.C.</t>
  </si>
  <si>
    <t>ESCOBA ZULIA</t>
  </si>
  <si>
    <t xml:space="preserve">UNIDAD </t>
  </si>
  <si>
    <t>PEZCADOS Y MARISCOS</t>
  </si>
  <si>
    <t>ALETAS DE CALAMAR</t>
  </si>
  <si>
    <t>Kilo / Unidad</t>
  </si>
  <si>
    <t>ALMEJA CRIOLLA</t>
  </si>
  <si>
    <t>ALMEJA EN CONCHA</t>
  </si>
  <si>
    <t>ANILLO DE CALAMAR BLANCO</t>
  </si>
  <si>
    <t>ATUN</t>
  </si>
  <si>
    <t>BAGRE CACHARRO ENTERO</t>
  </si>
  <si>
    <t>BAGRE DORADA EN RODAJA</t>
  </si>
  <si>
    <t>BAGRE DORADO ENTERO CRUESO</t>
  </si>
  <si>
    <t>BAGRE ENTERO</t>
  </si>
  <si>
    <t>BAGRE RAYADO EN RODAJAS</t>
  </si>
  <si>
    <t>BASSA ENTERA</t>
  </si>
  <si>
    <t>BOCACHICO ARGENTINO</t>
  </si>
  <si>
    <t>BOCADOS DE SALMON</t>
  </si>
  <si>
    <t>BOTELLANA</t>
  </si>
  <si>
    <t>BURIQUE</t>
  </si>
  <si>
    <t>CABEZA DE BAGRE</t>
  </si>
  <si>
    <t>CABEZA DE CALAMAR</t>
  </si>
  <si>
    <t>CABEZA DE MOJARRA</t>
  </si>
  <si>
    <t>CACHAMA DE CULTIVO</t>
  </si>
  <si>
    <t>CALAMAR BLANCO</t>
  </si>
  <si>
    <t>CALAMAR MORADO</t>
  </si>
  <si>
    <t>CAMARON 51-60</t>
  </si>
  <si>
    <t>CAMARON CRUDO PLAQUETA OCEANO</t>
  </si>
  <si>
    <t>Plq X 2 kilos</t>
  </si>
  <si>
    <t>CAMARON TIGRE CASCARA</t>
  </si>
  <si>
    <t>CAMARON TIGRE PURO</t>
  </si>
  <si>
    <t>CAMARON TIGRE PYD</t>
  </si>
  <si>
    <t>CAMARON TITI PRECOCIDO. IQF</t>
  </si>
  <si>
    <t>CAMARON TITI PREC. PLQ C/V G:S. FRENCI</t>
  </si>
  <si>
    <t>CAMARON TITI. PRECODIO PLQ S/S. FRA</t>
  </si>
  <si>
    <t>CAPACETA DE 1/2 Y 3/4</t>
  </si>
  <si>
    <t>CAPACETA DE LIBRA</t>
  </si>
  <si>
    <t>CARACOL COPEY</t>
  </si>
  <si>
    <t>CARACOL PATE BURRO</t>
  </si>
  <si>
    <t>CARNE DE JAIVA</t>
  </si>
  <si>
    <t>CAZUELA YUMBO</t>
  </si>
  <si>
    <t>CAZUELA LIDER</t>
  </si>
  <si>
    <t>CAZUELA LIDER DORADA</t>
  </si>
  <si>
    <t>CHIPI CHUPI</t>
  </si>
  <si>
    <t>COLA LANGOSTA GRANDE</t>
  </si>
  <si>
    <t>CUELLO DE PESCADO</t>
  </si>
  <si>
    <t>DORADO MAR G</t>
  </si>
  <si>
    <t xml:space="preserve">FILETE DE BASSA </t>
  </si>
  <si>
    <t>FILETE DE CIRVINA CHILENO</t>
  </si>
  <si>
    <t>FILETE DE CORVINA NACIONAL</t>
  </si>
  <si>
    <t>FILETE DE MERLUZA NACIONAL</t>
  </si>
  <si>
    <t>FILETO DE MERO</t>
  </si>
  <si>
    <t>FILETE DE TOYO</t>
  </si>
  <si>
    <t>FILETE GRUPAR INTERFOLIADO</t>
  </si>
  <si>
    <t>FILETE DE ROBALO DE MAR</t>
  </si>
  <si>
    <t>FILETE SALMON CHILENO</t>
  </si>
  <si>
    <t>FILETE SALMON PREMIUN</t>
  </si>
  <si>
    <t>FILETE DE TILAPIA</t>
  </si>
  <si>
    <t>FILETE DE MERLUZA PERUANO</t>
  </si>
  <si>
    <t xml:space="preserve">HARINA </t>
  </si>
  <si>
    <t>JUREL</t>
  </si>
  <si>
    <t>LANGOSTINO U-8</t>
  </si>
  <si>
    <t>LANGOSTINO U-10</t>
  </si>
  <si>
    <t>LANGOSTINO U 12</t>
  </si>
  <si>
    <t>LANGOSTINO U 15</t>
  </si>
  <si>
    <t>LANGOSTINO U 21 - 25</t>
  </si>
  <si>
    <t>LANGOSTINI 16 - 60</t>
  </si>
  <si>
    <t>LANGOSTINO GRANDE REVUELTO</t>
  </si>
  <si>
    <t>LANGOSTINO NACIONAL</t>
  </si>
  <si>
    <t>LECHE DE COCO</t>
  </si>
  <si>
    <t xml:space="preserve">LENGUADO </t>
  </si>
  <si>
    <t>LENGUADO PEQUEÑO</t>
  </si>
  <si>
    <t>LOMITO APANADO</t>
  </si>
  <si>
    <t>LOMITO PARGUITO</t>
  </si>
  <si>
    <t>LOMITO ROJITO</t>
  </si>
  <si>
    <t>LOMITO TILAPIA VITALPEZ</t>
  </si>
  <si>
    <t>MANTECO</t>
  </si>
  <si>
    <t>MAPARA</t>
  </si>
  <si>
    <t>MEJILLONES</t>
  </si>
  <si>
    <t>MERITO</t>
  </si>
  <si>
    <t>MIXTURA</t>
  </si>
  <si>
    <t>Libra / Unidad</t>
  </si>
  <si>
    <t>MOJARRA ESPECIAL</t>
  </si>
  <si>
    <t>MOJARRA 1 1/2</t>
  </si>
  <si>
    <t>MOJARRA 1 1/4</t>
  </si>
  <si>
    <t>MIJARRA LBRA</t>
  </si>
  <si>
    <t>MOJARRA 3/4</t>
  </si>
  <si>
    <t>MOJARRA 1/2</t>
  </si>
  <si>
    <t>MOJARRIN</t>
  </si>
  <si>
    <t>MOJARRA NEGRA</t>
  </si>
  <si>
    <t>MOJARRA DE MAR LIBRA</t>
  </si>
  <si>
    <t>MUELAS DE CANGREJO</t>
  </si>
  <si>
    <t>OSTRAS</t>
  </si>
  <si>
    <t>PARGO GRANDE 3 AA 6 LB</t>
  </si>
  <si>
    <t>PARGO MEDIANO</t>
  </si>
  <si>
    <t>PARGO PLATERO OJI AMARRILLO</t>
  </si>
  <si>
    <t>PARGO PLATERO PACIFICO</t>
  </si>
  <si>
    <t>PECHUGA DE VALENTON</t>
  </si>
  <si>
    <t>PESCADO SECO BAGRE EXTRA</t>
  </si>
  <si>
    <t>PESCADO SECO CORRIENTE</t>
  </si>
  <si>
    <t>PESCADO SECO CUERO</t>
  </si>
  <si>
    <t>PESCADO SECO PIRALOCU</t>
  </si>
  <si>
    <t>PEZ REY</t>
  </si>
  <si>
    <t>PICUDA</t>
  </si>
  <si>
    <t>PICUDA MARIPOSA</t>
  </si>
  <si>
    <t>PICUDA PEQUEÑA</t>
  </si>
  <si>
    <t>PULPO BABY</t>
  </si>
  <si>
    <t>ROBALO GRANDE Y PEQUEÑO</t>
  </si>
  <si>
    <t>ROBALO MEDIANO PLATERO</t>
  </si>
  <si>
    <t>ROBALO PLATERO ATLANTICO</t>
  </si>
  <si>
    <t>SALCHICHA TILAPIA</t>
  </si>
  <si>
    <t>SIERRA</t>
  </si>
  <si>
    <t>SIERRILLA</t>
  </si>
  <si>
    <t>TRUCHA DESHUESADA</t>
  </si>
  <si>
    <t>Nota: Estos precios estan sujetos al cambio del IVA que decrete el gobierno a partir del 1 de enero 2018.</t>
  </si>
  <si>
    <t>PEREIRA</t>
  </si>
  <si>
    <t>PRECIOS DE VENTA EN LA CENTRAL MAYORISTA DE ALIMENTOS MERCASA</t>
  </si>
  <si>
    <t>1 de Diciembre de 2017 hasta el 1 de Enero de 2018</t>
  </si>
  <si>
    <t xml:space="preserve">Producto </t>
  </si>
  <si>
    <t>Unidades</t>
  </si>
  <si>
    <t xml:space="preserve">Precio </t>
  </si>
  <si>
    <t xml:space="preserve">Mango común </t>
  </si>
  <si>
    <t>10 kilogramos</t>
  </si>
  <si>
    <t xml:space="preserve">Mango manzano </t>
  </si>
  <si>
    <t>caja de madera</t>
  </si>
  <si>
    <t xml:space="preserve">Mango reina </t>
  </si>
  <si>
    <t xml:space="preserve">Mango tommy </t>
  </si>
  <si>
    <t xml:space="preserve">Mango yulima </t>
  </si>
  <si>
    <t>Maracuyá</t>
  </si>
  <si>
    <t>kilogramo</t>
  </si>
  <si>
    <t>Piña gold</t>
  </si>
  <si>
    <t>Piña manzana</t>
  </si>
  <si>
    <t>Tomate de árbol</t>
  </si>
  <si>
    <t xml:space="preserve">Tuberculos, raices y platanos </t>
  </si>
  <si>
    <t>Plátano dominico hartón maduro</t>
  </si>
  <si>
    <t>1 kilogramo</t>
  </si>
  <si>
    <t>Plátano dominico hartón verde</t>
  </si>
  <si>
    <t xml:space="preserve">Plátano hartón maduro Plátano hartón verde </t>
  </si>
  <si>
    <t xml:space="preserve">Yuca ica </t>
  </si>
  <si>
    <t xml:space="preserve">Bolsa </t>
  </si>
  <si>
    <t xml:space="preserve">25 Kilogramo </t>
  </si>
  <si>
    <t xml:space="preserve">Verduras y hortalizas </t>
  </si>
  <si>
    <t xml:space="preserve">Cebolla cabezona blanca </t>
  </si>
  <si>
    <t xml:space="preserve">Bulto </t>
  </si>
  <si>
    <t xml:space="preserve">50 Kilogramo </t>
  </si>
  <si>
    <t xml:space="preserve">Cebolla junca </t>
  </si>
  <si>
    <t xml:space="preserve">Atado/manojo </t>
  </si>
  <si>
    <t xml:space="preserve">15 Kilogramo </t>
  </si>
  <si>
    <t xml:space="preserve">Tomates </t>
  </si>
  <si>
    <t xml:space="preserve">Cilantro </t>
  </si>
  <si>
    <t xml:space="preserve">2 Kilogramo </t>
  </si>
  <si>
    <t>CARLOS ARTURO ALOMIA DIAZ</t>
  </si>
  <si>
    <t>GERENTES</t>
  </si>
  <si>
    <t>Gerente General CAVASA</t>
  </si>
  <si>
    <t>(SUDESPENSA)</t>
  </si>
  <si>
    <t>FUENTE OFICINA DE INFORMACION DE PRECIOS Y MERCADOS DE CAVASA</t>
  </si>
  <si>
    <t>OLIVER R. MEDINA VILLAREJO</t>
  </si>
  <si>
    <t>CORPORACION DE ABASTECIMIENTOS DEL VALLE DEL CAUCA S.A. # 5</t>
  </si>
  <si>
    <t xml:space="preserve">                                                                       "C A V A S A"                                                                       </t>
  </si>
  <si>
    <t>CONVENIO MINISTERIO DE AGRICULTURA Y RED DE CENTRALES DE ABASTO DEL PAIS</t>
  </si>
  <si>
    <t>CONGELACION DE PRECIOS A NIVEL MAYORISTA Y DETALLISTA EN CAVASA Y ALMACENES DE CADENA DE CALI</t>
  </si>
  <si>
    <t>DICIEMBRE 15 DE 2017 HASTA ENERO 15 DE 2018</t>
  </si>
  <si>
    <t>CONVENIO</t>
  </si>
  <si>
    <t xml:space="preserve">P R O D U C T O </t>
  </si>
  <si>
    <t>PRESENTACION</t>
  </si>
  <si>
    <t>PRECIO</t>
  </si>
  <si>
    <t>COMERCIAL</t>
  </si>
  <si>
    <t>DETALLISTA</t>
  </si>
  <si>
    <t>MAYORISTA</t>
  </si>
  <si>
    <t xml:space="preserve"> </t>
  </si>
  <si>
    <t>AGUILA ROJA</t>
  </si>
  <si>
    <t xml:space="preserve">$ </t>
  </si>
  <si>
    <t>CAFÉ AGUILA ROJA</t>
  </si>
  <si>
    <t>PAQ. * 25 libras</t>
  </si>
  <si>
    <t xml:space="preserve">PASTAS NURIA </t>
  </si>
  <si>
    <t>PAQ. * 6,25 kg.</t>
  </si>
  <si>
    <t>**RESPONSABLES:</t>
  </si>
  <si>
    <t>(CAFÉ AGUILA ROJA)</t>
  </si>
  <si>
    <t>CORPORACION DE ABASTECIMIENTOS DEL VALLE DEL CAUCA S.A. # 3</t>
  </si>
  <si>
    <t>DESCRIPCION DEL PRODUCTO</t>
  </si>
  <si>
    <t>GRAMAJE</t>
  </si>
  <si>
    <t>EMBALAJE</t>
  </si>
  <si>
    <t>PRECIO FACTURA SIN IVA</t>
  </si>
  <si>
    <t>IVA</t>
  </si>
  <si>
    <t xml:space="preserve">PRECIO FACTURA </t>
  </si>
  <si>
    <t>PRECIO SUGERIDO AL PUBLICO INCLUIDO IVA</t>
  </si>
  <si>
    <t>LECHE 15 DIAS</t>
  </si>
  <si>
    <t xml:space="preserve">Leche Sanfernando Media Vida Entera </t>
  </si>
  <si>
    <t>250 ml</t>
  </si>
  <si>
    <t>500 ml</t>
  </si>
  <si>
    <t>1000 ml</t>
  </si>
  <si>
    <t>1100 ml</t>
  </si>
  <si>
    <t xml:space="preserve"> LECHE ULTRAPASTEURIZADA</t>
  </si>
  <si>
    <t>Leche Sanfernando Ultrapasteurizada Entera</t>
  </si>
  <si>
    <t>200 ml</t>
  </si>
  <si>
    <t>Display x 12</t>
  </si>
  <si>
    <t>400 ml</t>
  </si>
  <si>
    <t>900 ml</t>
  </si>
  <si>
    <t>Sixpack</t>
  </si>
  <si>
    <t xml:space="preserve">Leche Sanfernando Ultrapasteurizada Entera  </t>
  </si>
  <si>
    <t>Leche Sanfernando Semidescremada Baja en Grasa</t>
  </si>
  <si>
    <t>Leche Sanfernando Ultrapasteurizada Deslactosada</t>
  </si>
  <si>
    <t>Leche Sanfernando Ultrapasteurizada Deslactosada en Tetra Pak</t>
  </si>
  <si>
    <t>Display x 4</t>
  </si>
  <si>
    <t>Leche Sanfernando Ultrapasteurizada Entera en Tetra Pak</t>
  </si>
  <si>
    <t>200ml</t>
  </si>
  <si>
    <t>unidad</t>
  </si>
  <si>
    <t>Leche Sanfernando Ultrapasteurizada Baja en Grasa en Tetra Pak</t>
  </si>
  <si>
    <t xml:space="preserve"> LECHE SABORIZADAS</t>
  </si>
  <si>
    <t>Leche Sanfernando Saborizada Fresa en Bolsa</t>
  </si>
  <si>
    <t>Leche Sanfernando Saborizada Vainilla en Bolsa</t>
  </si>
  <si>
    <t>Leche Sanfernando Saborizada Achocolatada en Bolsa</t>
  </si>
  <si>
    <t>Leche Sanfernando Saborizada Fresa en Tetra Pak</t>
  </si>
  <si>
    <t>Leche Sanfernando Saborizada Vainilla en Tetra Pak</t>
  </si>
  <si>
    <t>Leche Sanfernando Saborizada Achocolatada en Tetra Pak</t>
  </si>
  <si>
    <t>JUGOS TAMPICO</t>
  </si>
  <si>
    <t>Jugo Tampico Citrus Punch Bolsa</t>
  </si>
  <si>
    <t>120 ml</t>
  </si>
  <si>
    <t>300 ml</t>
  </si>
  <si>
    <t>Display x 3</t>
  </si>
  <si>
    <t>Display x 15</t>
  </si>
  <si>
    <t>Jugo Tampico Citrus Punch Botella</t>
  </si>
  <si>
    <t>220 ml</t>
  </si>
  <si>
    <t>240 ml</t>
  </si>
  <si>
    <t xml:space="preserve">Jugo Tampico Toronja Botella Pet        </t>
  </si>
  <si>
    <t xml:space="preserve">  330 ml  </t>
  </si>
  <si>
    <t xml:space="preserve">Jugo Tampico Tropical Punch Pet               </t>
  </si>
  <si>
    <t xml:space="preserve">Jugo Tampico Island Punch Pet                  </t>
  </si>
  <si>
    <t xml:space="preserve">Jugo Tampico Durazno Punch Pet             </t>
  </si>
  <si>
    <t>Jugo Tampico Mango Pet</t>
  </si>
  <si>
    <t>330 ml</t>
  </si>
  <si>
    <t>Jugo Tampico Surtido Botella Pet</t>
  </si>
  <si>
    <t xml:space="preserve">Jugo Tampico Citrus Punch Pet          </t>
  </si>
  <si>
    <t>Jugo Tampico Citrus Punch Botella Pet Sport</t>
  </si>
  <si>
    <t>Jugo Tampico Citrus Punch Light Botella Pet Sport</t>
  </si>
  <si>
    <t>Jugo Tampico Citrus Punch Pet  bolsa</t>
  </si>
  <si>
    <t xml:space="preserve"> 1000 ml   </t>
  </si>
  <si>
    <t xml:space="preserve">Jugo Tampico Durazno Punch  Pet      </t>
  </si>
  <si>
    <t xml:space="preserve">Jugo Tampico Toronja Punch  Pet      </t>
  </si>
  <si>
    <t xml:space="preserve">Jugo Tampico Mango  Pet      </t>
  </si>
  <si>
    <t>Jugo Tampico Citrus Punch Garrafa</t>
  </si>
  <si>
    <t xml:space="preserve"> 2000 ml   </t>
  </si>
  <si>
    <t xml:space="preserve"> 4000 ml   </t>
  </si>
  <si>
    <t xml:space="preserve">5000 ml   </t>
  </si>
  <si>
    <t>AGUA CLARITY</t>
  </si>
  <si>
    <t>Agua Clarity Bolsa</t>
  </si>
  <si>
    <t xml:space="preserve">Agua Clarity Botella Pet </t>
  </si>
  <si>
    <t>600 ml</t>
  </si>
  <si>
    <t>Agua Clarity Garrafa</t>
  </si>
  <si>
    <t>5 Lt</t>
  </si>
  <si>
    <t>DULCE DE LECHE SANFERNANDO</t>
  </si>
  <si>
    <t>Dulce de Leche Sanfernando Tarro</t>
  </si>
  <si>
    <t xml:space="preserve"> 50 g</t>
  </si>
  <si>
    <t>50 g</t>
  </si>
  <si>
    <t>250 g</t>
  </si>
  <si>
    <t>Dulce de Leche Sanfernando industrial</t>
  </si>
  <si>
    <t>5 kg</t>
  </si>
  <si>
    <t>AVENA SANFERNANDO</t>
  </si>
  <si>
    <t xml:space="preserve">Avena Sanfernando uat (uht) Bolsa </t>
  </si>
  <si>
    <t>200 g</t>
  </si>
  <si>
    <t>900 g</t>
  </si>
  <si>
    <t>Avena Sanfernando uat (uht) Tetra Pak</t>
  </si>
  <si>
    <t>SOUR CREAM</t>
  </si>
  <si>
    <t xml:space="preserve">Sour Cream Sanfernando Vaso </t>
  </si>
  <si>
    <t>140 g</t>
  </si>
  <si>
    <t>Sour Cream Sanfernando balde 10 kg</t>
  </si>
  <si>
    <t xml:space="preserve">10 Kg </t>
  </si>
  <si>
    <t>400 g</t>
  </si>
  <si>
    <t>MANTEQUILLA</t>
  </si>
  <si>
    <t xml:space="preserve">Mantequilla Sanfernando Tarrina </t>
  </si>
  <si>
    <t>Mantequilla Sanfernando Bloque</t>
  </si>
  <si>
    <t>15 Kg</t>
  </si>
  <si>
    <t>BEBIDA LACTEA</t>
  </si>
  <si>
    <t xml:space="preserve">Bebida Láctea Sanfernando Bolsa </t>
  </si>
  <si>
    <t>150 ml</t>
  </si>
  <si>
    <t>Display x 5</t>
  </si>
  <si>
    <t xml:space="preserve">Bebida Láctea Sanfernando vaso </t>
  </si>
  <si>
    <t>Bebida Lactea Sanfernando Vaso</t>
  </si>
  <si>
    <t xml:space="preserve">Bebida Lactea Sanfernando Melocoton con cereal </t>
  </si>
  <si>
    <t>142 g</t>
  </si>
  <si>
    <t xml:space="preserve">Bebida Lactea Sanfernando Fresa con cereal </t>
  </si>
  <si>
    <t>YOGURT CON CEREAL X 170 g</t>
  </si>
  <si>
    <t xml:space="preserve">Yogurth Sanfernando Cereal con Aritos de Maiz con Sabor a Frutas Vaso </t>
  </si>
  <si>
    <t>170 g</t>
  </si>
  <si>
    <t xml:space="preserve">Yogurth Sanfernando Cereal con Arroz Cubierto de Chocolate Vaso </t>
  </si>
  <si>
    <t xml:space="preserve">Yogurth Sanfernando Cereal con Hojuelas de Maiz Azucaradas Vaso </t>
  </si>
  <si>
    <t xml:space="preserve">Yogurth Sanfernando Cereal Surtido Vaso </t>
  </si>
  <si>
    <t xml:space="preserve">display x 3 </t>
  </si>
  <si>
    <t>YOGURT VASO 160 G Y KUMIS VASO X 150 ml</t>
  </si>
  <si>
    <t xml:space="preserve">Yogurth Sanfernando Vaso Frukids con cereal </t>
  </si>
  <si>
    <t>135 g</t>
  </si>
  <si>
    <t>Yogurth Sanfernando Vaso sabor a Fresa</t>
  </si>
  <si>
    <t>160 g</t>
  </si>
  <si>
    <t>Yogurth Sanfernando Vaso sabor a Melocotón</t>
  </si>
  <si>
    <t>Yogurth Sanfernando Vaso sabor a Mora</t>
  </si>
  <si>
    <t xml:space="preserve">Yogurth Sanfernando Surtido vaso </t>
  </si>
  <si>
    <t xml:space="preserve">Yogurth Sanfernando Descremado Deslactosado Light con Fresa </t>
  </si>
  <si>
    <t xml:space="preserve">Yogurth Sanfernando Descremado Deslactosado Light con Mora  </t>
  </si>
  <si>
    <t xml:space="preserve">Yogurth Sanfernando Descremado Deslactosado Light con Melocoton  </t>
  </si>
  <si>
    <t xml:space="preserve">Yogurth Sanfernando Descremado Deslactosado </t>
  </si>
  <si>
    <t>Kumis Sanfernando Bolsa</t>
  </si>
  <si>
    <t>150 gr</t>
  </si>
  <si>
    <t>Kumis Sanfernando botella</t>
  </si>
  <si>
    <t>Kumis Sanfernando bolsa</t>
  </si>
  <si>
    <t>YOGURT PROBIOTICO VASO X 160 g</t>
  </si>
  <si>
    <t>Yogurth Sanfernando Linea Bio Vaso sabor a  Fresa Vaso</t>
  </si>
  <si>
    <t>Yogurth Sanfernando Linea Bio Vaso sabor a Mora Vaso</t>
  </si>
  <si>
    <t>Yogurth Sanfernando Linea Bio Vaso sabor a Melocotón</t>
  </si>
  <si>
    <t>Yogurth Sanfernando Linea Bio Vaso sabor a Feijoa</t>
  </si>
  <si>
    <t>Yogurth Sanfernando Linea Bio Vaso sabor a Frutos Rojos</t>
  </si>
  <si>
    <t>Yogurth Sanfernando Linea Bio Vaso sabor a Kiwi</t>
  </si>
  <si>
    <t>Yogurth Sanfernando Linea Bio Vaso sabor a Piña Colada</t>
  </si>
  <si>
    <t>Yogurth Sanfernando Linea Bio Vaso sabor a Lulo</t>
  </si>
  <si>
    <t>Yogurth Sanfernando Línea Bio vaso x 160 g Surtido</t>
  </si>
  <si>
    <t>YOGURT  BOLSA  X 180 g  Y 1000 g</t>
  </si>
  <si>
    <t xml:space="preserve">Yogurth Sanfernando Entero Bolsa x 180 g Display x 6 Surtido </t>
  </si>
  <si>
    <t>180 g</t>
  </si>
  <si>
    <t xml:space="preserve">Yogurth Sanfernando Entero Bolsa x 180 </t>
  </si>
  <si>
    <t>180 gr</t>
  </si>
  <si>
    <t>Yogurth Sanfernando Entero Bolsa x 1000 g con Fresa</t>
  </si>
  <si>
    <t>1000 g</t>
  </si>
  <si>
    <t>Yogurth Sanfernando Entero Bolsa x 1000 g con Mora</t>
  </si>
  <si>
    <t xml:space="preserve">Yogurth Sanfernando Entero botella x 1000 g </t>
  </si>
  <si>
    <t>1000g</t>
  </si>
  <si>
    <t>Yogurth Sanfernando Entero Bolsa x 1000 g con Melocoton</t>
  </si>
  <si>
    <t xml:space="preserve">Yogurth Sanfernando Light Deslactosado botella x 1000 g </t>
  </si>
  <si>
    <t xml:space="preserve">Yogurth Sanfernando Entero Garrafa </t>
  </si>
  <si>
    <t>Yogurth Sanfernando Entero garrafa canal Institucional</t>
  </si>
  <si>
    <t>Yogurth La Perla Entero Bolsa x 200 g con Fresa</t>
  </si>
  <si>
    <t>Yogurth La Perla Entero Bolsa x 200 g con Melocoton</t>
  </si>
  <si>
    <t>Yogurth La Perla Entero Bolsa x 200 g con Mora</t>
  </si>
  <si>
    <t>Yogurth La Perla Entero Bolsa x 200 g con Surtido</t>
  </si>
  <si>
    <t xml:space="preserve">CREMA DE LECHE </t>
  </si>
  <si>
    <t>Crema de Leche Sanfernando Bolsa</t>
  </si>
  <si>
    <t>120 g</t>
  </si>
  <si>
    <t>Crema de Leche Sanfernando garrafa 4 lt</t>
  </si>
  <si>
    <t>4 lt</t>
  </si>
  <si>
    <t>10 lt</t>
  </si>
  <si>
    <t xml:space="preserve">QUESO </t>
  </si>
  <si>
    <t>Queso Cuajada</t>
  </si>
  <si>
    <t>250 gr</t>
  </si>
  <si>
    <t>Queso campesino bloque</t>
  </si>
  <si>
    <t>400 gr</t>
  </si>
  <si>
    <t>500 gr</t>
  </si>
  <si>
    <t xml:space="preserve">800 gr </t>
  </si>
  <si>
    <t>Queso Cuajada bolsa</t>
  </si>
  <si>
    <t>500gr</t>
  </si>
  <si>
    <t>500GR</t>
  </si>
  <si>
    <t xml:space="preserve">ALOE VERA PURE PLUS </t>
  </si>
  <si>
    <t>Aloe Vera Pure Plus Pet Arandano (Blueberry)</t>
  </si>
  <si>
    <t>Aloe Vera Pure Plus Pet Mango</t>
  </si>
  <si>
    <t>Aloe Vera Pure Plus Pet Original</t>
  </si>
  <si>
    <t>Aloe Vera Pure Plus Pet Piña (Pineapple)</t>
  </si>
  <si>
    <t>Aloe Vera Pure Plus Pet Granada (Pomegranate)</t>
  </si>
  <si>
    <t>1500 ml</t>
  </si>
  <si>
    <t>RED BULL</t>
  </si>
  <si>
    <t>Red Bull Lata Energy Drink</t>
  </si>
  <si>
    <t>Red Bull Lata  Energy Drink</t>
  </si>
  <si>
    <t>Four Pak</t>
  </si>
  <si>
    <t>Red Bull Lata Sugar Free</t>
  </si>
  <si>
    <t xml:space="preserve">Red Bull Lata Cadenas </t>
  </si>
  <si>
    <t>24 Und</t>
  </si>
  <si>
    <t>Red Bull Lata  Sugar Free</t>
  </si>
  <si>
    <t xml:space="preserve">Red Bull Lata  Energy Four pak </t>
  </si>
  <si>
    <t>Red Bull Lata  Sugar Free Four Pak</t>
  </si>
  <si>
    <t xml:space="preserve">Red Bull Lata  Energy </t>
  </si>
  <si>
    <t xml:space="preserve">250 ml </t>
  </si>
  <si>
    <t>24 und</t>
  </si>
  <si>
    <t xml:space="preserve">Red Bull Lata Mayoristas </t>
  </si>
  <si>
    <t xml:space="preserve">Red Bull Lata  Estacion de Servicio </t>
  </si>
  <si>
    <t>355 ml</t>
  </si>
  <si>
    <t xml:space="preserve">Red Bull Lata  energy </t>
  </si>
  <si>
    <t>Red Bull Lata  Mayoristas</t>
  </si>
  <si>
    <t xml:space="preserve">355 ml </t>
  </si>
  <si>
    <t>Red Bull Lata  Cadenas</t>
  </si>
  <si>
    <t>CORPORACION DE ABASTECIMIENTOS DEL VALLE DEL CAUCA S.A. # 1</t>
  </si>
  <si>
    <t>DIST. LA SIRENA</t>
  </si>
  <si>
    <t>$</t>
  </si>
  <si>
    <t>FILETE DE PARGO ROJO</t>
  </si>
  <si>
    <t>FILETE DE ROBALO</t>
  </si>
  <si>
    <t>FILETE DE CORVINA</t>
  </si>
  <si>
    <t>FILETE DE BASA</t>
  </si>
  <si>
    <t>BASA H.G. O BASA SIN CABEZA</t>
  </si>
  <si>
    <t>CAMARON TITI PRECOCIDO CON VISCERAS</t>
  </si>
  <si>
    <t>(DISTRIBUIDORA DE PESCADO LA SIRENA)</t>
  </si>
  <si>
    <t>CORPORACION DE ABASTECIMIENTOS DEL VALLE DEL CAUCA S.A. # 2</t>
  </si>
  <si>
    <t xml:space="preserve">PRECIO </t>
  </si>
  <si>
    <t>IMPORTADORA</t>
  </si>
  <si>
    <t>SUDESPENSA</t>
  </si>
  <si>
    <t>CAVASA</t>
  </si>
  <si>
    <t>ARVEJA VERDE SECA IMPORTADA</t>
  </si>
  <si>
    <t>BULTO 50kg.</t>
  </si>
  <si>
    <t>FRIJOL CALIMA SECO</t>
  </si>
  <si>
    <t>FRIJOL CARGAMANTO SECO</t>
  </si>
  <si>
    <t>FRIJOL RADICAL</t>
  </si>
  <si>
    <t>GARBANZO</t>
  </si>
  <si>
    <t>ARROBA</t>
  </si>
  <si>
    <t>ALPISTE</t>
  </si>
  <si>
    <t xml:space="preserve"> ***CARNE DE PESCADO</t>
  </si>
  <si>
    <t xml:space="preserve"> ***GRANOS Y PROCESADOS=</t>
  </si>
  <si>
    <t xml:space="preserve">ARROZ </t>
  </si>
  <si>
    <t xml:space="preserve">LIBRA </t>
  </si>
  <si>
    <t xml:space="preserve">CAFE </t>
  </si>
  <si>
    <t xml:space="preserve">ATUN </t>
  </si>
  <si>
    <t xml:space="preserve">LATA </t>
  </si>
  <si>
    <t xml:space="preserve">ALBERJA </t>
  </si>
  <si>
    <t xml:space="preserve">PASTAS </t>
  </si>
  <si>
    <t xml:space="preserve">KILO </t>
  </si>
  <si>
    <t xml:space="preserve">LENTEJA </t>
  </si>
  <si>
    <t xml:space="preserve">FRIJOL ROSADO </t>
  </si>
  <si>
    <t xml:space="preserve">FRIJOL BLANCO </t>
  </si>
  <si>
    <t xml:space="preserve">CARGAMANTO </t>
  </si>
  <si>
    <t xml:space="preserve">ARINA </t>
  </si>
  <si>
    <t xml:space="preserve">ACEITE </t>
  </si>
  <si>
    <t xml:space="preserve">LITRO </t>
  </si>
  <si>
    <t xml:space="preserve">POLLO </t>
  </si>
  <si>
    <t xml:space="preserve">GALLINA </t>
  </si>
  <si>
    <t xml:space="preserve">PECHUGA </t>
  </si>
  <si>
    <t xml:space="preserve">SUERO </t>
  </si>
  <si>
    <t xml:space="preserve">CARNE DE PRIMERA </t>
  </si>
  <si>
    <t xml:space="preserve">CARNE DE SEGUNDA </t>
  </si>
  <si>
    <t xml:space="preserve">PULPA DE CERDO </t>
  </si>
  <si>
    <t xml:space="preserve">LOMO DE CERDO </t>
  </si>
  <si>
    <t xml:space="preserve">CILANTRO </t>
  </si>
  <si>
    <t xml:space="preserve">MASO </t>
  </si>
  <si>
    <t xml:space="preserve"> NOMBRE </t>
  </si>
  <si>
    <t>NUEVO MERCADO SINCELEJO</t>
  </si>
</sst>
</file>

<file path=xl/styles.xml><?xml version="1.0" encoding="utf-8"?>
<styleSheet xmlns="http://schemas.openxmlformats.org/spreadsheetml/2006/main">
  <numFmts count="2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Red]\-&quot;$&quot;#,##0"/>
    <numFmt numFmtId="165" formatCode="_-&quot;$&quot;* #,##0.00_-;\-&quot;$&quot;* #,##0.00_-;_-&quot;$&quot;* &quot;-&quot;??_-;_-@_-"/>
    <numFmt numFmtId="166" formatCode="&quot;$&quot;\ #,##0_);[Red]\(&quot;$&quot;\ #,##0\)"/>
    <numFmt numFmtId="167" formatCode="&quot;$&quot;\ #,##0.00_);[Red]\(&quot;$&quot;\ #,##0.00\)"/>
    <numFmt numFmtId="168" formatCode="_-&quot;$&quot;* #,##0_-;\-&quot;$&quot;* #,##0_-;_-&quot;$&quot;* &quot;-&quot;??_-;_-@_-"/>
    <numFmt numFmtId="169" formatCode="&quot;$&quot;\ #,##0;&quot;$&quot;\ \-#,##0"/>
    <numFmt numFmtId="170" formatCode="General_)"/>
    <numFmt numFmtId="171" formatCode="_-* #,##0_-;\-* #,##0_-;_-* &quot;-&quot;??_-;_-@_-"/>
    <numFmt numFmtId="172" formatCode="_(* #,##0_);_(* \(#,##0\);_(* &quot;-&quot;??_);_(@_)"/>
    <numFmt numFmtId="173" formatCode="&quot;$&quot;#,##0"/>
    <numFmt numFmtId="174" formatCode="mmm\ yy"/>
    <numFmt numFmtId="175" formatCode="_-* #,##0\ _P_t_s_-;\-* #,##0\ _P_t_s_-;_-* &quot;-&quot;??\ _P_t_s_-;_-@_-"/>
    <numFmt numFmtId="176" formatCode="_ * #,##0.00_ ;_ * \-#,##0.00_ ;_ * &quot;-&quot;??_ ;_ @_ "/>
  </numFmts>
  <fonts count="56">
    <font>
      <sz val="11"/>
      <color theme="1"/>
      <name val="Calibri"/>
      <family val="2"/>
    </font>
    <font>
      <sz val="11"/>
      <color indexed="8"/>
      <name val="Calibri"/>
      <family val="2"/>
    </font>
    <font>
      <b/>
      <sz val="11"/>
      <color indexed="8"/>
      <name val="Calibri"/>
      <family val="2"/>
    </font>
    <font>
      <sz val="10"/>
      <name val="Arial"/>
      <family val="2"/>
    </font>
    <font>
      <sz val="10"/>
      <color indexed="8"/>
      <name val="Times New Roman"/>
      <family val="1"/>
    </font>
    <font>
      <b/>
      <sz val="10"/>
      <color indexed="10"/>
      <name val="Arial"/>
      <family val="2"/>
    </font>
    <font>
      <sz val="10"/>
      <color indexed="9"/>
      <name val="Times New Roman"/>
      <family val="1"/>
    </font>
    <font>
      <sz val="8"/>
      <color indexed="9"/>
      <name val="Arial"/>
      <family val="2"/>
    </font>
    <font>
      <sz val="9"/>
      <name val="Gotham Light"/>
      <family val="3"/>
    </font>
    <font>
      <b/>
      <sz val="11"/>
      <color indexed="63"/>
      <name val="Calibri"/>
      <family val="2"/>
    </font>
    <font>
      <sz val="11"/>
      <color indexed="63"/>
      <name val="Calibri"/>
      <family val="2"/>
    </font>
    <font>
      <sz val="11"/>
      <name val="Calibri"/>
      <family val="2"/>
    </font>
    <font>
      <sz val="11"/>
      <color indexed="10"/>
      <name val="Calibri"/>
      <family val="2"/>
    </font>
    <font>
      <b/>
      <sz val="9"/>
      <name val="Tahoma"/>
      <family val="2"/>
    </font>
    <font>
      <sz val="9"/>
      <name val="Tahoma"/>
      <family val="2"/>
    </font>
    <font>
      <b/>
      <sz val="8"/>
      <name val="Tahoma"/>
      <family val="2"/>
    </font>
    <font>
      <sz val="8"/>
      <name val="Tahoma"/>
      <family val="2"/>
    </font>
    <font>
      <i/>
      <u val="single"/>
      <sz val="11"/>
      <color indexed="8"/>
      <name val="Calibri"/>
      <family val="2"/>
    </font>
    <font>
      <i/>
      <u val="single"/>
      <sz val="11"/>
      <color indexed="20"/>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1"/>
      <color indexed="9"/>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10"/>
      <color rgb="FFFF0000"/>
      <name val="Arial"/>
      <family val="2"/>
    </font>
    <font>
      <sz val="10"/>
      <color theme="0"/>
      <name val="Times New Roman"/>
      <family val="1"/>
    </font>
    <font>
      <sz val="8"/>
      <color theme="0"/>
      <name val="Arial"/>
      <family val="2"/>
    </font>
    <font>
      <b/>
      <sz val="11"/>
      <color rgb="FF222222"/>
      <name val="Calibri"/>
      <family val="2"/>
    </font>
    <font>
      <sz val="11"/>
      <color rgb="FF222222"/>
      <name val="Calibri"/>
      <family val="2"/>
    </font>
    <font>
      <sz val="11"/>
      <color rgb="FF000000"/>
      <name val="Calibri"/>
      <family val="2"/>
    </font>
    <font>
      <b/>
      <sz val="11"/>
      <color rgb="FF00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FF"/>
        <bgColor indexed="64"/>
      </patternFill>
    </fill>
    <fill>
      <patternFill patternType="solid">
        <fgColor theme="0" tint="-0.1499900072813034"/>
        <bgColor indexed="64"/>
      </patternFill>
    </fill>
    <fill>
      <patternFill patternType="solid">
        <fgColor theme="0"/>
        <bgColor indexed="64"/>
      </patternFill>
    </fill>
    <fill>
      <patternFill patternType="solid">
        <fgColor theme="0"/>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top style="medium"/>
      <bottom style="medium"/>
    </border>
    <border>
      <left/>
      <right/>
      <top style="medium"/>
      <bottom style="medium"/>
    </border>
    <border>
      <left/>
      <right style="medium"/>
      <top style="medium"/>
      <bottom style="medium"/>
    </border>
    <border>
      <left style="medium"/>
      <right style="thin"/>
      <top/>
      <bottom/>
    </border>
    <border>
      <left style="thin"/>
      <right style="thin"/>
      <top/>
      <bottom/>
    </border>
    <border>
      <left style="thin"/>
      <right style="thin"/>
      <top/>
      <bottom style="thin"/>
    </border>
    <border>
      <left style="thin"/>
      <right style="medium"/>
      <top/>
      <bottom/>
    </border>
    <border>
      <left style="medium"/>
      <right style="thin"/>
      <top style="thin"/>
      <bottom/>
    </border>
    <border>
      <left style="thin"/>
      <right style="thin"/>
      <top style="thin"/>
      <bottom/>
    </border>
    <border>
      <left style="thin"/>
      <right style="medium"/>
      <top style="thin"/>
      <bottom/>
    </border>
    <border>
      <left/>
      <right style="thin"/>
      <top style="thin"/>
      <botto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thin"/>
      <bottom style="thin"/>
    </border>
    <border>
      <left style="thin"/>
      <right style="medium"/>
      <top style="thin"/>
      <bottom style="thin"/>
    </border>
    <border>
      <left style="medium"/>
      <right style="thin"/>
      <top/>
      <bottom style="thin"/>
    </border>
    <border>
      <left style="thin"/>
      <right style="medium"/>
      <top/>
      <bottom style="thin"/>
    </border>
    <border>
      <left/>
      <right/>
      <top style="thin"/>
      <bottom style="thin"/>
    </border>
    <border>
      <left style="medium"/>
      <right style="medium"/>
      <top style="medium"/>
      <bottom style="medium"/>
    </border>
    <border>
      <left style="medium"/>
      <right style="medium"/>
      <top style="medium"/>
      <bottom/>
    </border>
    <border>
      <left/>
      <right style="medium"/>
      <top style="medium"/>
      <bottom/>
    </border>
    <border>
      <left style="medium"/>
      <right style="medium"/>
      <top/>
      <bottom/>
    </border>
    <border>
      <left/>
      <right style="medium"/>
      <top/>
      <bottom/>
    </border>
    <border>
      <left style="medium"/>
      <right style="medium"/>
      <top/>
      <bottom style="medium"/>
    </border>
    <border>
      <left/>
      <right style="medium"/>
      <top/>
      <bottom style="medium"/>
    </border>
    <border>
      <left style="medium"/>
      <right/>
      <top/>
      <bottom/>
    </border>
    <border>
      <left style="medium"/>
      <right/>
      <top/>
      <bottom style="medium"/>
    </border>
    <border>
      <left style="thin"/>
      <right/>
      <top style="thin"/>
      <bottom style="thin"/>
    </border>
    <border>
      <left/>
      <right style="thin"/>
      <top style="thin"/>
      <bottom style="thin"/>
    </border>
    <border>
      <left/>
      <right/>
      <top/>
      <bottom style="thin"/>
    </border>
    <border>
      <left style="thin"/>
      <right/>
      <top style="thin"/>
      <bottom/>
    </border>
    <border>
      <left/>
      <right/>
      <top style="thin"/>
      <bottom/>
    </border>
    <border>
      <left style="thin"/>
      <right/>
      <top/>
      <bottom style="thin"/>
    </border>
    <border>
      <left/>
      <right style="thin"/>
      <top/>
      <bottom style="thin"/>
    </border>
    <border>
      <left style="medium"/>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9" fillId="29" borderId="1" applyNumberFormat="0" applyAlignment="0" applyProtection="0"/>
    <xf numFmtId="0" fontId="4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5" fontId="0" fillId="0" borderId="0" applyFont="0" applyFill="0" applyBorder="0" applyAlignment="0" applyProtection="0"/>
    <xf numFmtId="42"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190">
    <xf numFmtId="0" fontId="0" fillId="0" borderId="0" xfId="0" applyFont="1" applyAlignment="1">
      <alignment/>
    </xf>
    <xf numFmtId="0" fontId="0" fillId="0" borderId="0" xfId="0" applyFont="1" applyAlignment="1">
      <alignment/>
    </xf>
    <xf numFmtId="0" fontId="0" fillId="0" borderId="0" xfId="0" applyFont="1" applyBorder="1" applyAlignment="1">
      <alignment/>
    </xf>
    <xf numFmtId="0" fontId="0" fillId="0" borderId="0" xfId="0" applyFont="1" applyBorder="1" applyAlignment="1">
      <alignment/>
    </xf>
    <xf numFmtId="0" fontId="0" fillId="0" borderId="0" xfId="0" applyAlignment="1">
      <alignment/>
    </xf>
    <xf numFmtId="0" fontId="3" fillId="33" borderId="0" xfId="0" applyFont="1" applyFill="1" applyBorder="1" applyAlignment="1">
      <alignment/>
    </xf>
    <xf numFmtId="0" fontId="4" fillId="33" borderId="0" xfId="0" applyNumberFormat="1" applyFont="1" applyFill="1" applyBorder="1" applyAlignment="1">
      <alignment/>
    </xf>
    <xf numFmtId="0" fontId="48" fillId="33" borderId="0" xfId="0" applyFont="1" applyFill="1" applyBorder="1" applyAlignment="1">
      <alignment/>
    </xf>
    <xf numFmtId="171" fontId="49" fillId="33" borderId="0" xfId="47" applyNumberFormat="1" applyFont="1" applyFill="1" applyBorder="1" applyAlignment="1">
      <alignment/>
    </xf>
    <xf numFmtId="171" fontId="50" fillId="33" borderId="0" xfId="47" applyNumberFormat="1" applyFont="1" applyFill="1" applyBorder="1" applyAlignment="1">
      <alignment/>
    </xf>
    <xf numFmtId="0" fontId="8" fillId="33" borderId="0" xfId="0" applyNumberFormat="1" applyFont="1" applyFill="1" applyBorder="1" applyAlignment="1" applyProtection="1">
      <alignment/>
      <protection/>
    </xf>
    <xf numFmtId="0" fontId="8" fillId="33" borderId="0" xfId="0" applyNumberFormat="1" applyFont="1" applyFill="1" applyBorder="1" applyAlignment="1" applyProtection="1">
      <alignment horizontal="center"/>
      <protection/>
    </xf>
    <xf numFmtId="41" fontId="8" fillId="33" borderId="0" xfId="48" applyFont="1" applyFill="1" applyBorder="1" applyAlignment="1" applyProtection="1">
      <alignment horizontal="center"/>
      <protection/>
    </xf>
    <xf numFmtId="0" fontId="51" fillId="34" borderId="10" xfId="0" applyFont="1" applyFill="1" applyBorder="1" applyAlignment="1">
      <alignment horizontal="center" vertical="center" wrapText="1"/>
    </xf>
    <xf numFmtId="0" fontId="51" fillId="34" borderId="10" xfId="0" applyFont="1" applyFill="1" applyBorder="1" applyAlignment="1">
      <alignment vertical="center" wrapText="1"/>
    </xf>
    <xf numFmtId="0" fontId="0" fillId="0" borderId="10" xfId="0" applyFont="1" applyBorder="1" applyAlignment="1">
      <alignment vertical="center"/>
    </xf>
    <xf numFmtId="168" fontId="0" fillId="0" borderId="10" xfId="49" applyNumberFormat="1" applyFont="1" applyBorder="1" applyAlignment="1">
      <alignment vertical="center"/>
    </xf>
    <xf numFmtId="0" fontId="52" fillId="34" borderId="10" xfId="0" applyFont="1" applyFill="1" applyBorder="1" applyAlignment="1">
      <alignment horizontal="center" vertical="center" wrapText="1"/>
    </xf>
    <xf numFmtId="0" fontId="0" fillId="0" borderId="10" xfId="0" applyFont="1" applyBorder="1" applyAlignment="1">
      <alignment/>
    </xf>
    <xf numFmtId="0" fontId="52" fillId="0" borderId="10" xfId="0" applyFont="1" applyBorder="1" applyAlignment="1">
      <alignment horizontal="center" vertical="center" wrapText="1"/>
    </xf>
    <xf numFmtId="0" fontId="0" fillId="0" borderId="10" xfId="0" applyFont="1" applyBorder="1" applyAlignment="1">
      <alignment vertical="center" wrapText="1"/>
    </xf>
    <xf numFmtId="164" fontId="52" fillId="0" borderId="10" xfId="0" applyNumberFormat="1" applyFont="1" applyBorder="1" applyAlignment="1">
      <alignment vertical="center" wrapText="1"/>
    </xf>
    <xf numFmtId="0" fontId="52" fillId="0" borderId="10" xfId="0" applyFont="1" applyBorder="1" applyAlignment="1">
      <alignment vertical="center" wrapText="1"/>
    </xf>
    <xf numFmtId="169" fontId="11" fillId="33" borderId="0" xfId="0" applyNumberFormat="1" applyFont="1" applyFill="1" applyBorder="1" applyAlignment="1" applyProtection="1">
      <alignment horizontal="center"/>
      <protection/>
    </xf>
    <xf numFmtId="0" fontId="11" fillId="0" borderId="10" xfId="0" applyFont="1" applyBorder="1" applyAlignment="1">
      <alignment horizontal="center" vertical="center" wrapText="1"/>
    </xf>
    <xf numFmtId="41" fontId="11" fillId="33" borderId="0" xfId="48" applyFont="1" applyFill="1" applyBorder="1" applyAlignment="1">
      <alignment/>
    </xf>
    <xf numFmtId="0" fontId="11" fillId="33" borderId="10" xfId="0" applyNumberFormat="1" applyFont="1" applyFill="1" applyBorder="1" applyAlignment="1" applyProtection="1">
      <alignment/>
      <protection/>
    </xf>
    <xf numFmtId="0" fontId="11" fillId="33" borderId="10" xfId="0" applyNumberFormat="1" applyFont="1" applyFill="1" applyBorder="1" applyAlignment="1" applyProtection="1">
      <alignment horizontal="center"/>
      <protection/>
    </xf>
    <xf numFmtId="41" fontId="11" fillId="33" borderId="10" xfId="48" applyFont="1" applyFill="1" applyBorder="1" applyAlignment="1" applyProtection="1">
      <alignment horizontal="center"/>
      <protection/>
    </xf>
    <xf numFmtId="0" fontId="11" fillId="33" borderId="0" xfId="0" applyNumberFormat="1" applyFont="1" applyFill="1" applyBorder="1" applyAlignment="1" applyProtection="1">
      <alignment horizontal="center"/>
      <protection/>
    </xf>
    <xf numFmtId="0" fontId="1" fillId="33" borderId="0" xfId="0" applyNumberFormat="1" applyFont="1" applyFill="1" applyBorder="1" applyAlignment="1" applyProtection="1">
      <alignment/>
      <protection/>
    </xf>
    <xf numFmtId="0" fontId="1" fillId="33" borderId="0" xfId="0" applyNumberFormat="1" applyFont="1" applyFill="1" applyBorder="1" applyAlignment="1" applyProtection="1">
      <alignment horizontal="center"/>
      <protection/>
    </xf>
    <xf numFmtId="41" fontId="1" fillId="33" borderId="0" xfId="48" applyFont="1" applyFill="1" applyBorder="1" applyAlignment="1" applyProtection="1">
      <alignment horizontal="center"/>
      <protection/>
    </xf>
    <xf numFmtId="0" fontId="11" fillId="33" borderId="0" xfId="0" applyFont="1" applyFill="1" applyBorder="1" applyAlignment="1" applyProtection="1">
      <alignment/>
      <protection/>
    </xf>
    <xf numFmtId="0" fontId="11" fillId="33" borderId="0" xfId="0" applyFont="1" applyFill="1" applyBorder="1" applyAlignment="1">
      <alignment horizontal="center"/>
    </xf>
    <xf numFmtId="0" fontId="0" fillId="0" borderId="0" xfId="0" applyFont="1" applyAlignment="1">
      <alignment horizontal="center"/>
    </xf>
    <xf numFmtId="170" fontId="11" fillId="33" borderId="0" xfId="0" applyNumberFormat="1" applyFont="1" applyFill="1" applyBorder="1" applyAlignment="1" applyProtection="1">
      <alignment horizontal="center"/>
      <protection/>
    </xf>
    <xf numFmtId="0" fontId="1" fillId="33" borderId="0" xfId="0" applyNumberFormat="1" applyFont="1" applyFill="1" applyBorder="1" applyAlignment="1">
      <alignment horizontal="center"/>
    </xf>
    <xf numFmtId="41" fontId="12" fillId="33" borderId="0" xfId="48" applyFont="1" applyFill="1" applyBorder="1" applyAlignment="1">
      <alignment horizontal="center"/>
    </xf>
    <xf numFmtId="172" fontId="0" fillId="0" borderId="10" xfId="47" applyNumberFormat="1" applyFont="1" applyBorder="1" applyAlignment="1">
      <alignment horizontal="center" wrapText="1"/>
    </xf>
    <xf numFmtId="172" fontId="0" fillId="33" borderId="10" xfId="47" applyNumberFormat="1" applyFont="1" applyFill="1" applyBorder="1" applyAlignment="1">
      <alignment horizontal="center" wrapText="1"/>
    </xf>
    <xf numFmtId="172" fontId="0" fillId="0" borderId="10" xfId="47" applyNumberFormat="1" applyFont="1" applyBorder="1" applyAlignment="1">
      <alignment horizontal="center"/>
    </xf>
    <xf numFmtId="172" fontId="0" fillId="33" borderId="10" xfId="47" applyNumberFormat="1" applyFont="1" applyFill="1" applyBorder="1" applyAlignment="1">
      <alignment horizontal="center"/>
    </xf>
    <xf numFmtId="3" fontId="0" fillId="0" borderId="10" xfId="0" applyNumberFormat="1" applyFont="1" applyBorder="1" applyAlignment="1">
      <alignment horizontal="right"/>
    </xf>
    <xf numFmtId="0" fontId="0" fillId="0" borderId="10" xfId="0" applyFont="1" applyBorder="1" applyAlignment="1">
      <alignment horizontal="left"/>
    </xf>
    <xf numFmtId="0" fontId="0" fillId="33" borderId="10" xfId="0" applyFont="1" applyFill="1" applyBorder="1" applyAlignment="1">
      <alignment horizontal="left" vertical="center" wrapText="1"/>
    </xf>
    <xf numFmtId="0" fontId="0" fillId="0" borderId="10" xfId="0" applyFont="1" applyBorder="1" applyAlignment="1">
      <alignment horizontal="left" vertical="center" wrapText="1"/>
    </xf>
    <xf numFmtId="0" fontId="0" fillId="0" borderId="10" xfId="0" applyFont="1" applyFill="1" applyBorder="1" applyAlignment="1">
      <alignment horizontal="left" vertical="center" wrapText="1"/>
    </xf>
    <xf numFmtId="0" fontId="53" fillId="0" borderId="10" xfId="0" applyFont="1" applyBorder="1" applyAlignment="1">
      <alignment vertical="center" wrapText="1"/>
    </xf>
    <xf numFmtId="0" fontId="53" fillId="34" borderId="10" xfId="0" applyFont="1" applyFill="1" applyBorder="1" applyAlignment="1">
      <alignment vertical="center" wrapText="1"/>
    </xf>
    <xf numFmtId="0" fontId="0" fillId="35" borderId="10" xfId="0" applyFont="1" applyFill="1" applyBorder="1" applyAlignment="1">
      <alignment horizontal="center" vertical="center" wrapText="1"/>
    </xf>
    <xf numFmtId="172" fontId="0" fillId="35" borderId="10" xfId="47" applyNumberFormat="1" applyFont="1" applyFill="1" applyBorder="1" applyAlignment="1">
      <alignment horizontal="center" vertical="center" wrapText="1"/>
    </xf>
    <xf numFmtId="0" fontId="47" fillId="0" borderId="10" xfId="0" applyFont="1" applyBorder="1" applyAlignment="1">
      <alignment/>
    </xf>
    <xf numFmtId="173" fontId="0" fillId="0" borderId="10" xfId="0" applyNumberFormat="1" applyFont="1" applyBorder="1" applyAlignment="1">
      <alignment/>
    </xf>
    <xf numFmtId="0" fontId="0" fillId="0" borderId="10" xfId="0" applyFont="1" applyBorder="1" applyAlignment="1">
      <alignment/>
    </xf>
    <xf numFmtId="0" fontId="0" fillId="33" borderId="0" xfId="0" applyFont="1" applyFill="1" applyAlignment="1">
      <alignment/>
    </xf>
    <xf numFmtId="0" fontId="0" fillId="33" borderId="0" xfId="0" applyFont="1" applyFill="1" applyBorder="1" applyAlignment="1" applyProtection="1">
      <alignment horizontal="justify"/>
      <protection locked="0"/>
    </xf>
    <xf numFmtId="0" fontId="1" fillId="36" borderId="0" xfId="0" applyFont="1" applyFill="1" applyBorder="1" applyAlignment="1">
      <alignment horizontal="left"/>
    </xf>
    <xf numFmtId="0" fontId="1" fillId="36" borderId="0" xfId="0" applyFont="1" applyFill="1" applyBorder="1" applyAlignment="1">
      <alignment/>
    </xf>
    <xf numFmtId="0" fontId="1" fillId="37" borderId="11" xfId="0" applyFont="1" applyFill="1" applyBorder="1" applyAlignment="1">
      <alignment horizontal="left"/>
    </xf>
    <xf numFmtId="0" fontId="1" fillId="37" borderId="12" xfId="0" applyFont="1" applyFill="1" applyBorder="1" applyAlignment="1">
      <alignment horizontal="left" wrapText="1"/>
    </xf>
    <xf numFmtId="175" fontId="1" fillId="36" borderId="12" xfId="0" applyNumberFormat="1" applyFont="1" applyFill="1" applyBorder="1" applyAlignment="1">
      <alignment horizontal="center"/>
    </xf>
    <xf numFmtId="1" fontId="1" fillId="36" borderId="13" xfId="0" applyNumberFormat="1" applyFont="1" applyFill="1" applyBorder="1" applyAlignment="1">
      <alignment horizontal="center"/>
    </xf>
    <xf numFmtId="0" fontId="1" fillId="37" borderId="14" xfId="0" applyFont="1" applyFill="1" applyBorder="1" applyAlignment="1">
      <alignment horizontal="left"/>
    </xf>
    <xf numFmtId="0" fontId="1" fillId="37" borderId="15" xfId="0" applyFont="1" applyFill="1" applyBorder="1" applyAlignment="1">
      <alignment horizontal="left" wrapText="1"/>
    </xf>
    <xf numFmtId="1" fontId="1" fillId="36" borderId="16" xfId="0" applyNumberFormat="1" applyFont="1" applyFill="1" applyBorder="1" applyAlignment="1">
      <alignment horizontal="center"/>
    </xf>
    <xf numFmtId="175" fontId="1" fillId="36" borderId="15" xfId="0" applyNumberFormat="1" applyFont="1" applyFill="1" applyBorder="1" applyAlignment="1">
      <alignment horizontal="center"/>
    </xf>
    <xf numFmtId="1" fontId="1" fillId="36" borderId="17" xfId="0" applyNumberFormat="1" applyFont="1" applyFill="1" applyBorder="1" applyAlignment="1">
      <alignment horizontal="center"/>
    </xf>
    <xf numFmtId="0" fontId="1" fillId="37" borderId="18" xfId="0" applyFont="1" applyFill="1" applyBorder="1" applyAlignment="1">
      <alignment horizontal="left"/>
    </xf>
    <xf numFmtId="0" fontId="1" fillId="37" borderId="19" xfId="0" applyFont="1" applyFill="1" applyBorder="1" applyAlignment="1">
      <alignment horizontal="left" wrapText="1"/>
    </xf>
    <xf numFmtId="1" fontId="1" fillId="36" borderId="10" xfId="0" applyNumberFormat="1" applyFont="1" applyFill="1" applyBorder="1" applyAlignment="1">
      <alignment horizontal="center"/>
    </xf>
    <xf numFmtId="175" fontId="1" fillId="36" borderId="19" xfId="0" applyNumberFormat="1" applyFont="1" applyFill="1" applyBorder="1" applyAlignment="1">
      <alignment horizontal="center"/>
    </xf>
    <xf numFmtId="1" fontId="1" fillId="36" borderId="20" xfId="0" applyNumberFormat="1" applyFont="1" applyFill="1" applyBorder="1" applyAlignment="1">
      <alignment horizontal="center"/>
    </xf>
    <xf numFmtId="175" fontId="1" fillId="36" borderId="21" xfId="0" applyNumberFormat="1" applyFont="1" applyFill="1" applyBorder="1" applyAlignment="1">
      <alignment horizontal="center"/>
    </xf>
    <xf numFmtId="0" fontId="1" fillId="37" borderId="22" xfId="0" applyFont="1" applyFill="1" applyBorder="1" applyAlignment="1">
      <alignment horizontal="left" wrapText="1"/>
    </xf>
    <xf numFmtId="0" fontId="1" fillId="37" borderId="23" xfId="0" applyFont="1" applyFill="1" applyBorder="1" applyAlignment="1">
      <alignment horizontal="left" wrapText="1"/>
    </xf>
    <xf numFmtId="175" fontId="1" fillId="36" borderId="23" xfId="0" applyNumberFormat="1" applyFont="1" applyFill="1" applyBorder="1" applyAlignment="1">
      <alignment horizontal="center"/>
    </xf>
    <xf numFmtId="1" fontId="1" fillId="36" borderId="24" xfId="0" applyNumberFormat="1" applyFont="1" applyFill="1" applyBorder="1" applyAlignment="1">
      <alignment horizontal="center"/>
    </xf>
    <xf numFmtId="0" fontId="1" fillId="37" borderId="0" xfId="0" applyFont="1" applyFill="1" applyBorder="1" applyAlignment="1">
      <alignment horizontal="left"/>
    </xf>
    <xf numFmtId="0" fontId="1" fillId="36" borderId="0" xfId="0" applyFont="1" applyFill="1" applyBorder="1" applyAlignment="1">
      <alignment horizontal="center"/>
    </xf>
    <xf numFmtId="2" fontId="1" fillId="36" borderId="0" xfId="0" applyNumberFormat="1" applyFont="1" applyFill="1" applyBorder="1" applyAlignment="1">
      <alignment horizontal="center"/>
    </xf>
    <xf numFmtId="0" fontId="1" fillId="37" borderId="0" xfId="0" applyFont="1" applyFill="1" applyBorder="1" applyAlignment="1">
      <alignment/>
    </xf>
    <xf numFmtId="0" fontId="11" fillId="33" borderId="0" xfId="0" applyFont="1" applyFill="1" applyBorder="1" applyAlignment="1" applyProtection="1">
      <alignment horizontal="justify"/>
      <protection locked="0"/>
    </xf>
    <xf numFmtId="0" fontId="1" fillId="36" borderId="11" xfId="0" applyFont="1" applyFill="1" applyBorder="1" applyAlignment="1">
      <alignment/>
    </xf>
    <xf numFmtId="0" fontId="1" fillId="36" borderId="12" xfId="0" applyFont="1" applyFill="1" applyBorder="1" applyAlignment="1">
      <alignment horizontal="left"/>
    </xf>
    <xf numFmtId="0" fontId="1" fillId="37" borderId="25" xfId="0" applyFont="1" applyFill="1" applyBorder="1" applyAlignment="1">
      <alignment horizontal="left" wrapText="1"/>
    </xf>
    <xf numFmtId="0" fontId="1" fillId="37" borderId="10" xfId="0" applyFont="1" applyFill="1" applyBorder="1" applyAlignment="1">
      <alignment/>
    </xf>
    <xf numFmtId="175" fontId="1" fillId="36" borderId="10" xfId="0" applyNumberFormat="1" applyFont="1" applyFill="1" applyBorder="1" applyAlignment="1">
      <alignment horizontal="center"/>
    </xf>
    <xf numFmtId="1" fontId="1" fillId="36" borderId="26" xfId="0" applyNumberFormat="1" applyFont="1" applyFill="1" applyBorder="1" applyAlignment="1">
      <alignment horizontal="center"/>
    </xf>
    <xf numFmtId="0" fontId="1" fillId="37" borderId="25" xfId="0" applyFont="1" applyFill="1" applyBorder="1" applyAlignment="1">
      <alignment wrapText="1"/>
    </xf>
    <xf numFmtId="0" fontId="1" fillId="37" borderId="25" xfId="0" applyFont="1" applyFill="1" applyBorder="1" applyAlignment="1">
      <alignment horizontal="left"/>
    </xf>
    <xf numFmtId="0" fontId="1" fillId="36" borderId="25" xfId="0" applyFont="1" applyFill="1" applyBorder="1" applyAlignment="1">
      <alignment horizontal="left"/>
    </xf>
    <xf numFmtId="0" fontId="1" fillId="36" borderId="27" xfId="0" applyFont="1" applyFill="1" applyBorder="1" applyAlignment="1">
      <alignment/>
    </xf>
    <xf numFmtId="0" fontId="1" fillId="36" borderId="16" xfId="0" applyFont="1" applyFill="1" applyBorder="1" applyAlignment="1">
      <alignment horizontal="left"/>
    </xf>
    <xf numFmtId="175" fontId="1" fillId="36" borderId="16" xfId="0" applyNumberFormat="1" applyFont="1" applyFill="1" applyBorder="1" applyAlignment="1">
      <alignment horizontal="center"/>
    </xf>
    <xf numFmtId="1" fontId="1" fillId="36" borderId="28" xfId="0" applyNumberFormat="1" applyFont="1" applyFill="1" applyBorder="1" applyAlignment="1">
      <alignment horizontal="center"/>
    </xf>
    <xf numFmtId="0" fontId="11" fillId="33" borderId="10" xfId="0" applyFont="1" applyFill="1" applyBorder="1" applyAlignment="1">
      <alignment/>
    </xf>
    <xf numFmtId="0" fontId="11" fillId="33" borderId="10" xfId="0" applyFont="1" applyFill="1" applyBorder="1" applyAlignment="1">
      <alignment horizontal="center" vertical="center" wrapText="1"/>
    </xf>
    <xf numFmtId="176" fontId="11" fillId="33" borderId="10" xfId="47" applyNumberFormat="1" applyFont="1" applyFill="1" applyBorder="1" applyAlignment="1">
      <alignment/>
    </xf>
    <xf numFmtId="3" fontId="11" fillId="33" borderId="10" xfId="47" applyNumberFormat="1" applyFont="1" applyFill="1" applyBorder="1" applyAlignment="1">
      <alignment/>
    </xf>
    <xf numFmtId="0" fontId="11" fillId="33" borderId="10" xfId="0" applyFont="1" applyFill="1" applyBorder="1" applyAlignment="1">
      <alignment horizontal="center"/>
    </xf>
    <xf numFmtId="176" fontId="11" fillId="33" borderId="10" xfId="47" applyNumberFormat="1" applyFont="1" applyFill="1" applyBorder="1" applyAlignment="1">
      <alignment/>
    </xf>
    <xf numFmtId="0" fontId="1" fillId="33" borderId="10" xfId="0" applyFont="1" applyFill="1" applyBorder="1" applyAlignment="1">
      <alignment horizontal="left"/>
    </xf>
    <xf numFmtId="0" fontId="11" fillId="33" borderId="10" xfId="0" applyFont="1" applyFill="1" applyBorder="1" applyAlignment="1">
      <alignment horizontal="left"/>
    </xf>
    <xf numFmtId="0" fontId="1" fillId="33" borderId="10" xfId="0" applyFont="1" applyFill="1" applyBorder="1" applyAlignment="1">
      <alignment/>
    </xf>
    <xf numFmtId="3" fontId="11" fillId="33" borderId="10" xfId="47" applyNumberFormat="1" applyFont="1" applyFill="1" applyBorder="1" applyAlignment="1">
      <alignment horizontal="right"/>
    </xf>
    <xf numFmtId="3" fontId="11" fillId="33" borderId="29" xfId="47" applyNumberFormat="1" applyFont="1" applyFill="1" applyBorder="1" applyAlignment="1">
      <alignment/>
    </xf>
    <xf numFmtId="3" fontId="11" fillId="33" borderId="10" xfId="0" applyNumberFormat="1" applyFont="1" applyFill="1" applyBorder="1" applyAlignment="1">
      <alignment/>
    </xf>
    <xf numFmtId="0" fontId="11" fillId="33" borderId="0" xfId="0" applyFont="1" applyFill="1" applyBorder="1" applyAlignment="1">
      <alignment/>
    </xf>
    <xf numFmtId="176" fontId="11" fillId="33" borderId="0" xfId="47" applyNumberFormat="1" applyFont="1" applyFill="1" applyBorder="1" applyAlignment="1">
      <alignment/>
    </xf>
    <xf numFmtId="3" fontId="11" fillId="33" borderId="0" xfId="47" applyNumberFormat="1" applyFont="1" applyFill="1" applyBorder="1" applyAlignment="1">
      <alignment/>
    </xf>
    <xf numFmtId="0" fontId="11" fillId="33" borderId="25" xfId="0" applyFont="1" applyFill="1" applyBorder="1" applyAlignment="1">
      <alignment/>
    </xf>
    <xf numFmtId="0" fontId="11" fillId="33" borderId="10" xfId="0" applyFont="1" applyFill="1" applyBorder="1" applyAlignment="1">
      <alignment wrapText="1"/>
    </xf>
    <xf numFmtId="176" fontId="11" fillId="33" borderId="10" xfId="47" applyNumberFormat="1" applyFont="1" applyFill="1" applyBorder="1" applyAlignment="1">
      <alignment horizontal="left"/>
    </xf>
    <xf numFmtId="0" fontId="11" fillId="33" borderId="18" xfId="0" applyFont="1" applyFill="1" applyBorder="1" applyAlignment="1">
      <alignment/>
    </xf>
    <xf numFmtId="0" fontId="11" fillId="33" borderId="19" xfId="0" applyFont="1" applyFill="1" applyBorder="1" applyAlignment="1">
      <alignment horizontal="center"/>
    </xf>
    <xf numFmtId="176" fontId="11" fillId="33" borderId="19" xfId="47" applyNumberFormat="1" applyFont="1" applyFill="1" applyBorder="1" applyAlignment="1">
      <alignment horizontal="left"/>
    </xf>
    <xf numFmtId="3" fontId="11" fillId="33" borderId="19" xfId="47" applyNumberFormat="1" applyFont="1" applyFill="1" applyBorder="1" applyAlignment="1">
      <alignment/>
    </xf>
    <xf numFmtId="0" fontId="0" fillId="33" borderId="10" xfId="0" applyFont="1" applyFill="1" applyBorder="1" applyAlignment="1">
      <alignment horizontal="right" vertical="center"/>
    </xf>
    <xf numFmtId="0" fontId="0" fillId="33" borderId="0" xfId="0" applyFont="1" applyFill="1" applyBorder="1" applyAlignment="1">
      <alignment horizontal="right" vertical="center"/>
    </xf>
    <xf numFmtId="0" fontId="11" fillId="33" borderId="0" xfId="0" applyFont="1" applyFill="1" applyAlignment="1">
      <alignment/>
    </xf>
    <xf numFmtId="0" fontId="11" fillId="33" borderId="0" xfId="0" applyFont="1" applyFill="1" applyAlignment="1">
      <alignment/>
    </xf>
    <xf numFmtId="3" fontId="11" fillId="33" borderId="0" xfId="0" applyNumberFormat="1" applyFont="1" applyFill="1" applyAlignment="1">
      <alignment/>
    </xf>
    <xf numFmtId="0" fontId="17" fillId="36" borderId="0" xfId="0" applyFont="1" applyFill="1" applyBorder="1" applyAlignment="1">
      <alignment horizontal="left"/>
    </xf>
    <xf numFmtId="174" fontId="1" fillId="36" borderId="30" xfId="0" applyNumberFormat="1" applyFont="1" applyFill="1" applyBorder="1" applyAlignment="1">
      <alignment horizontal="center"/>
    </xf>
    <xf numFmtId="0" fontId="1" fillId="36" borderId="31" xfId="0" applyFont="1" applyFill="1" applyBorder="1" applyAlignment="1">
      <alignment horizontal="center"/>
    </xf>
    <xf numFmtId="0" fontId="1" fillId="36" borderId="32" xfId="0" applyFont="1" applyFill="1" applyBorder="1" applyAlignment="1">
      <alignment horizontal="center"/>
    </xf>
    <xf numFmtId="0" fontId="1" fillId="36" borderId="33" xfId="0" applyFont="1" applyFill="1" applyBorder="1" applyAlignment="1">
      <alignment horizontal="center"/>
    </xf>
    <xf numFmtId="0" fontId="1" fillId="36" borderId="34" xfId="0" applyFont="1" applyFill="1" applyBorder="1" applyAlignment="1">
      <alignment horizontal="center"/>
    </xf>
    <xf numFmtId="0" fontId="1" fillId="36" borderId="35" xfId="0" applyFont="1" applyFill="1" applyBorder="1" applyAlignment="1">
      <alignment horizontal="center"/>
    </xf>
    <xf numFmtId="0" fontId="1" fillId="36" borderId="36" xfId="0" applyFont="1" applyFill="1" applyBorder="1" applyAlignment="1">
      <alignment horizontal="center" wrapText="1"/>
    </xf>
    <xf numFmtId="174" fontId="1" fillId="36" borderId="31" xfId="0" applyNumberFormat="1" applyFont="1" applyFill="1" applyBorder="1" applyAlignment="1">
      <alignment horizontal="center"/>
    </xf>
    <xf numFmtId="0" fontId="1" fillId="36" borderId="37" xfId="0" applyFont="1" applyFill="1" applyBorder="1" applyAlignment="1">
      <alignment horizontal="center"/>
    </xf>
    <xf numFmtId="0" fontId="1" fillId="36" borderId="38" xfId="0" applyFont="1" applyFill="1" applyBorder="1" applyAlignment="1">
      <alignment horizontal="center"/>
    </xf>
    <xf numFmtId="0" fontId="1" fillId="36" borderId="36" xfId="0" applyFont="1" applyFill="1" applyBorder="1" applyAlignment="1">
      <alignment horizontal="center"/>
    </xf>
    <xf numFmtId="3" fontId="11" fillId="33" borderId="10" xfId="0" applyNumberFormat="1" applyFont="1" applyFill="1" applyBorder="1" applyAlignment="1">
      <alignment horizontal="center" vertical="center" wrapText="1"/>
    </xf>
    <xf numFmtId="176" fontId="0" fillId="33" borderId="10" xfId="47" applyNumberFormat="1" applyFont="1" applyFill="1" applyBorder="1" applyAlignment="1">
      <alignment horizontal="right" vertical="center"/>
    </xf>
    <xf numFmtId="3" fontId="0" fillId="33" borderId="10" xfId="47" applyNumberFormat="1" applyFont="1" applyFill="1" applyBorder="1" applyAlignment="1">
      <alignment horizontal="right" vertical="center"/>
    </xf>
    <xf numFmtId="176" fontId="0" fillId="33" borderId="0" xfId="47" applyNumberFormat="1" applyFont="1" applyFill="1" applyBorder="1" applyAlignment="1">
      <alignment horizontal="right" vertical="center"/>
    </xf>
    <xf numFmtId="3" fontId="0" fillId="33" borderId="0" xfId="47" applyNumberFormat="1" applyFont="1" applyFill="1" applyBorder="1" applyAlignment="1">
      <alignment horizontal="right" vertical="center"/>
    </xf>
    <xf numFmtId="0" fontId="53" fillId="0" borderId="30" xfId="0" applyFont="1" applyBorder="1" applyAlignment="1">
      <alignment vertical="center" wrapText="1"/>
    </xf>
    <xf numFmtId="0" fontId="53" fillId="0" borderId="35" xfId="0" applyFont="1" applyBorder="1" applyAlignment="1">
      <alignment vertical="center" wrapText="1"/>
    </xf>
    <xf numFmtId="0" fontId="53" fillId="0" borderId="36" xfId="0" applyFont="1" applyBorder="1" applyAlignment="1">
      <alignment vertical="center" wrapText="1"/>
    </xf>
    <xf numFmtId="164" fontId="53" fillId="0" borderId="36" xfId="0" applyNumberFormat="1" applyFont="1" applyBorder="1" applyAlignment="1">
      <alignment vertical="center" wrapText="1"/>
    </xf>
    <xf numFmtId="3" fontId="53" fillId="0" borderId="36" xfId="0" applyNumberFormat="1" applyFont="1" applyBorder="1" applyAlignment="1">
      <alignment vertical="center" wrapText="1"/>
    </xf>
    <xf numFmtId="0" fontId="53" fillId="0" borderId="13" xfId="0" applyFont="1" applyBorder="1" applyAlignment="1">
      <alignment vertical="center" wrapText="1"/>
    </xf>
    <xf numFmtId="0" fontId="54" fillId="0" borderId="10" xfId="0" applyFont="1" applyBorder="1" applyAlignment="1">
      <alignment horizontal="center" vertical="center" wrapText="1"/>
    </xf>
    <xf numFmtId="167" fontId="53" fillId="0" borderId="10" xfId="0" applyNumberFormat="1" applyFont="1" applyBorder="1" applyAlignment="1">
      <alignment horizontal="right" vertical="center" wrapText="1"/>
    </xf>
    <xf numFmtId="0" fontId="53" fillId="0" borderId="10" xfId="0" applyFont="1" applyBorder="1" applyAlignment="1">
      <alignment horizontal="right" vertical="center" wrapText="1"/>
    </xf>
    <xf numFmtId="166" fontId="53" fillId="0" borderId="10" xfId="0" applyNumberFormat="1" applyFont="1" applyBorder="1" applyAlignment="1">
      <alignment horizontal="right" vertical="center" wrapText="1"/>
    </xf>
    <xf numFmtId="0" fontId="47" fillId="0" borderId="10" xfId="0" applyFont="1" applyBorder="1" applyAlignment="1">
      <alignment horizontal="center"/>
    </xf>
    <xf numFmtId="0" fontId="47" fillId="0" borderId="39" xfId="0" applyFont="1" applyBorder="1" applyAlignment="1">
      <alignment horizontal="left" vertical="center"/>
    </xf>
    <xf numFmtId="0" fontId="47" fillId="0" borderId="29" xfId="0" applyFont="1" applyBorder="1" applyAlignment="1">
      <alignment horizontal="left" vertical="center"/>
    </xf>
    <xf numFmtId="0" fontId="47" fillId="0" borderId="40" xfId="0" applyFont="1" applyBorder="1" applyAlignment="1">
      <alignment horizontal="left" vertical="center"/>
    </xf>
    <xf numFmtId="0" fontId="47" fillId="0" borderId="0" xfId="0" applyFont="1" applyBorder="1" applyAlignment="1">
      <alignment horizontal="center" vertical="center"/>
    </xf>
    <xf numFmtId="0" fontId="47" fillId="0" borderId="41" xfId="0" applyFont="1" applyBorder="1" applyAlignment="1">
      <alignment horizontal="center" vertical="center"/>
    </xf>
    <xf numFmtId="0" fontId="51" fillId="34" borderId="10" xfId="0" applyFont="1" applyFill="1" applyBorder="1" applyAlignment="1">
      <alignment horizontal="left" vertical="center" wrapText="1"/>
    </xf>
    <xf numFmtId="0" fontId="47" fillId="0" borderId="10" xfId="0" applyFont="1" applyBorder="1" applyAlignment="1">
      <alignment horizontal="left" vertical="center"/>
    </xf>
    <xf numFmtId="0" fontId="52" fillId="0" borderId="10" xfId="0" applyFont="1" applyBorder="1" applyAlignment="1">
      <alignment horizontal="center" vertical="center" wrapText="1"/>
    </xf>
    <xf numFmtId="0" fontId="0" fillId="0" borderId="39" xfId="0" applyFont="1" applyBorder="1" applyAlignment="1">
      <alignment horizontal="center" vertical="center"/>
    </xf>
    <xf numFmtId="0" fontId="0" fillId="0" borderId="29" xfId="0" applyFont="1" applyBorder="1" applyAlignment="1">
      <alignment horizontal="center" vertical="center"/>
    </xf>
    <xf numFmtId="0" fontId="0" fillId="0" borderId="40" xfId="0" applyFont="1" applyBorder="1" applyAlignment="1">
      <alignment horizontal="center"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0" fillId="0" borderId="21" xfId="0" applyFont="1" applyBorder="1" applyAlignment="1">
      <alignment horizontal="center" vertical="center"/>
    </xf>
    <xf numFmtId="0" fontId="0" fillId="0" borderId="44" xfId="0" applyFont="1" applyBorder="1" applyAlignment="1">
      <alignment horizontal="center" vertical="center"/>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11" fillId="33" borderId="0" xfId="0" applyNumberFormat="1" applyFont="1" applyFill="1" applyBorder="1" applyAlignment="1" applyProtection="1">
      <alignment horizontal="center"/>
      <protection/>
    </xf>
    <xf numFmtId="169" fontId="11" fillId="33" borderId="0" xfId="0" applyNumberFormat="1" applyFont="1" applyFill="1" applyBorder="1" applyAlignment="1" applyProtection="1">
      <alignment horizontal="center"/>
      <protection/>
    </xf>
    <xf numFmtId="0" fontId="0" fillId="0" borderId="10" xfId="0" applyBorder="1" applyAlignment="1">
      <alignment horizontal="center"/>
    </xf>
    <xf numFmtId="0" fontId="0" fillId="0" borderId="10" xfId="0" applyFont="1" applyBorder="1" applyAlignment="1">
      <alignment horizontal="center" vertical="center" wrapText="1"/>
    </xf>
    <xf numFmtId="0" fontId="0" fillId="35" borderId="10" xfId="0" applyFont="1" applyFill="1" applyBorder="1" applyAlignment="1">
      <alignment horizontal="center" vertical="center" wrapText="1"/>
    </xf>
    <xf numFmtId="0" fontId="0" fillId="33" borderId="10" xfId="0" applyFont="1" applyFill="1" applyBorder="1" applyAlignment="1">
      <alignment horizontal="center" vertical="center" wrapText="1"/>
    </xf>
    <xf numFmtId="0" fontId="0" fillId="33" borderId="10" xfId="0" applyFont="1" applyFill="1" applyBorder="1" applyAlignment="1">
      <alignment horizontal="left" vertical="center" wrapText="1"/>
    </xf>
    <xf numFmtId="0" fontId="0" fillId="0" borderId="10" xfId="0" applyFont="1" applyBorder="1" applyAlignment="1">
      <alignment horizontal="left" vertical="center" wrapText="1"/>
    </xf>
    <xf numFmtId="0" fontId="0" fillId="0" borderId="10" xfId="0" applyFont="1" applyBorder="1" applyAlignment="1">
      <alignment horizontal="left"/>
    </xf>
    <xf numFmtId="0" fontId="0" fillId="0" borderId="10" xfId="0" applyFont="1" applyFill="1" applyBorder="1" applyAlignment="1">
      <alignment horizontal="center" vertical="center" wrapText="1"/>
    </xf>
    <xf numFmtId="0" fontId="0" fillId="0" borderId="10" xfId="0" applyFont="1" applyBorder="1" applyAlignment="1">
      <alignment horizontal="center" vertical="center"/>
    </xf>
    <xf numFmtId="0" fontId="0" fillId="33" borderId="10" xfId="0" applyFont="1" applyFill="1" applyBorder="1" applyAlignment="1">
      <alignment horizontal="center" vertical="center"/>
    </xf>
    <xf numFmtId="0" fontId="0" fillId="0" borderId="10" xfId="0" applyFont="1" applyFill="1" applyBorder="1" applyAlignment="1">
      <alignment horizontal="justify" vertical="justify" wrapText="1"/>
    </xf>
    <xf numFmtId="0" fontId="47" fillId="0" borderId="10" xfId="0" applyFont="1" applyBorder="1" applyAlignment="1">
      <alignment/>
    </xf>
    <xf numFmtId="0" fontId="0" fillId="0" borderId="10" xfId="0" applyFont="1" applyBorder="1" applyAlignment="1">
      <alignment/>
    </xf>
    <xf numFmtId="0" fontId="18" fillId="33" borderId="46" xfId="0" applyFont="1" applyFill="1" applyBorder="1" applyAlignment="1">
      <alignment horizontal="center"/>
    </xf>
    <xf numFmtId="0" fontId="18" fillId="33" borderId="29" xfId="0" applyFont="1" applyFill="1" applyBorder="1" applyAlignment="1">
      <alignment horizontal="center"/>
    </xf>
    <xf numFmtId="0" fontId="18" fillId="33" borderId="10" xfId="0" applyFont="1" applyFill="1" applyBorder="1" applyAlignment="1">
      <alignment horizontal="center"/>
    </xf>
    <xf numFmtId="0" fontId="1" fillId="36" borderId="0" xfId="0" applyFont="1" applyFill="1" applyBorder="1" applyAlignment="1">
      <alignment horizontal="center"/>
    </xf>
    <xf numFmtId="0" fontId="1" fillId="36" borderId="0" xfId="0" applyFont="1" applyFill="1" applyBorder="1" applyAlignment="1">
      <alignment horizontal="center" wrapText="1"/>
    </xf>
    <xf numFmtId="0" fontId="1" fillId="37" borderId="0" xfId="0" applyFont="1" applyFill="1" applyBorder="1" applyAlignment="1">
      <alignment horizontal="left" wrapText="1"/>
    </xf>
    <xf numFmtId="0" fontId="47" fillId="0" borderId="0" xfId="0" applyFont="1" applyAlignment="1">
      <alignment horizont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png" /></Relationships>
</file>

<file path=xl/drawings/_rels/drawing4.xml.rels><?xml version="1.0" encoding="utf-8" standalone="yes"?><Relationships xmlns="http://schemas.openxmlformats.org/package/2006/relationships"><Relationship Id="rId1"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9</xdr:col>
      <xdr:colOff>504825</xdr:colOff>
      <xdr:row>24</xdr:row>
      <xdr:rowOff>133350</xdr:rowOff>
    </xdr:to>
    <xdr:pic>
      <xdr:nvPicPr>
        <xdr:cNvPr id="1" name="Imagen 1"/>
        <xdr:cNvPicPr preferRelativeResize="1">
          <a:picLocks noChangeAspect="1"/>
        </xdr:cNvPicPr>
      </xdr:nvPicPr>
      <xdr:blipFill>
        <a:blip r:embed="rId1"/>
        <a:srcRect l="16888" t="21505" r="16220" b="18286"/>
        <a:stretch>
          <a:fillRect/>
        </a:stretch>
      </xdr:blipFill>
      <xdr:spPr>
        <a:xfrm>
          <a:off x="0" y="0"/>
          <a:ext cx="7362825" cy="47053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304800</xdr:colOff>
      <xdr:row>1</xdr:row>
      <xdr:rowOff>38100</xdr:rowOff>
    </xdr:from>
    <xdr:to>
      <xdr:col>0</xdr:col>
      <xdr:colOff>1314450</xdr:colOff>
      <xdr:row>4</xdr:row>
      <xdr:rowOff>0</xdr:rowOff>
    </xdr:to>
    <xdr:pic>
      <xdr:nvPicPr>
        <xdr:cNvPr id="1" name="Picture 4910" descr="logo"/>
        <xdr:cNvPicPr preferRelativeResize="1">
          <a:picLocks noChangeAspect="1"/>
        </xdr:cNvPicPr>
      </xdr:nvPicPr>
      <xdr:blipFill>
        <a:blip r:embed="rId1"/>
        <a:stretch>
          <a:fillRect/>
        </a:stretch>
      </xdr:blipFill>
      <xdr:spPr>
        <a:xfrm>
          <a:off x="304800" y="228600"/>
          <a:ext cx="1009650" cy="5334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266700</xdr:colOff>
      <xdr:row>0</xdr:row>
      <xdr:rowOff>76200</xdr:rowOff>
    </xdr:from>
    <xdr:to>
      <xdr:col>3</xdr:col>
      <xdr:colOff>180975</xdr:colOff>
      <xdr:row>2</xdr:row>
      <xdr:rowOff>238125</xdr:rowOff>
    </xdr:to>
    <xdr:pic>
      <xdr:nvPicPr>
        <xdr:cNvPr id="1" name="7 Imagen"/>
        <xdr:cNvPicPr preferRelativeResize="1">
          <a:picLocks noChangeAspect="1"/>
        </xdr:cNvPicPr>
      </xdr:nvPicPr>
      <xdr:blipFill>
        <a:blip r:embed="rId1"/>
        <a:stretch>
          <a:fillRect/>
        </a:stretch>
      </xdr:blipFill>
      <xdr:spPr>
        <a:xfrm>
          <a:off x="3476625" y="76200"/>
          <a:ext cx="2133600" cy="542925"/>
        </a:xfrm>
        <a:prstGeom prst="rect">
          <a:avLst/>
        </a:prstGeom>
        <a:noFill/>
        <a:ln w="9525" cmpd="sng">
          <a:noFill/>
        </a:ln>
      </xdr:spPr>
    </xdr:pic>
    <xdr:clientData/>
  </xdr:twoCellAnchor>
  <xdr:twoCellAnchor editAs="oneCell">
    <xdr:from>
      <xdr:col>0</xdr:col>
      <xdr:colOff>133350</xdr:colOff>
      <xdr:row>0</xdr:row>
      <xdr:rowOff>47625</xdr:rowOff>
    </xdr:from>
    <xdr:to>
      <xdr:col>0</xdr:col>
      <xdr:colOff>2352675</xdr:colOff>
      <xdr:row>2</xdr:row>
      <xdr:rowOff>266700</xdr:rowOff>
    </xdr:to>
    <xdr:pic>
      <xdr:nvPicPr>
        <xdr:cNvPr id="2" name="6 Imagen"/>
        <xdr:cNvPicPr preferRelativeResize="1">
          <a:picLocks noChangeAspect="1"/>
        </xdr:cNvPicPr>
      </xdr:nvPicPr>
      <xdr:blipFill>
        <a:blip r:embed="rId2"/>
        <a:stretch>
          <a:fillRect/>
        </a:stretch>
      </xdr:blipFill>
      <xdr:spPr>
        <a:xfrm>
          <a:off x="133350" y="47625"/>
          <a:ext cx="2219325" cy="6000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0</xdr:rowOff>
    </xdr:from>
    <xdr:to>
      <xdr:col>1</xdr:col>
      <xdr:colOff>104775</xdr:colOff>
      <xdr:row>3</xdr:row>
      <xdr:rowOff>123825</xdr:rowOff>
    </xdr:to>
    <xdr:pic>
      <xdr:nvPicPr>
        <xdr:cNvPr id="1" name="Imagen 1"/>
        <xdr:cNvPicPr preferRelativeResize="1">
          <a:picLocks noChangeAspect="1"/>
        </xdr:cNvPicPr>
      </xdr:nvPicPr>
      <xdr:blipFill>
        <a:blip r:embed="rId1"/>
        <a:stretch>
          <a:fillRect/>
        </a:stretch>
      </xdr:blipFill>
      <xdr:spPr>
        <a:xfrm>
          <a:off x="47625" y="0"/>
          <a:ext cx="2400300" cy="695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drawing" Target="../drawings/drawing3.x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dimension ref="A1:D26"/>
  <sheetViews>
    <sheetView zoomScalePageLayoutView="0" workbookViewId="0" topLeftCell="A1">
      <selection activeCell="B3" sqref="B3"/>
    </sheetView>
  </sheetViews>
  <sheetFormatPr defaultColWidth="11.421875" defaultRowHeight="15"/>
  <cols>
    <col min="2" max="2" width="25.7109375" style="0" customWidth="1"/>
    <col min="3" max="3" width="15.421875" style="0" customWidth="1"/>
    <col min="4" max="4" width="29.8515625" style="0" customWidth="1"/>
  </cols>
  <sheetData>
    <row r="1" spans="1:4" ht="15">
      <c r="A1" s="54"/>
      <c r="B1" s="54"/>
      <c r="C1" s="54"/>
      <c r="D1" s="54"/>
    </row>
    <row r="2" spans="1:4" ht="15">
      <c r="A2" s="150" t="s">
        <v>35</v>
      </c>
      <c r="B2" s="150"/>
      <c r="C2" s="150"/>
      <c r="D2" s="150"/>
    </row>
    <row r="3" spans="1:4" ht="15">
      <c r="A3" s="54"/>
      <c r="B3" s="54"/>
      <c r="C3" s="54"/>
      <c r="D3" s="54"/>
    </row>
    <row r="4" spans="1:4" ht="45">
      <c r="A4" s="146" t="s">
        <v>0</v>
      </c>
      <c r="B4" s="146" t="s">
        <v>1</v>
      </c>
      <c r="C4" s="146" t="s">
        <v>2</v>
      </c>
      <c r="D4" s="146" t="s">
        <v>3</v>
      </c>
    </row>
    <row r="5" spans="1:4" ht="30">
      <c r="A5" s="48" t="s">
        <v>4</v>
      </c>
      <c r="B5" s="48" t="s">
        <v>5</v>
      </c>
      <c r="C5" s="147">
        <v>105</v>
      </c>
      <c r="D5" s="148" t="s">
        <v>6</v>
      </c>
    </row>
    <row r="6" spans="1:4" ht="30">
      <c r="A6" s="48" t="s">
        <v>7</v>
      </c>
      <c r="B6" s="48" t="s">
        <v>5</v>
      </c>
      <c r="C6" s="147">
        <v>76</v>
      </c>
      <c r="D6" s="148" t="s">
        <v>6</v>
      </c>
    </row>
    <row r="7" spans="1:4" ht="45">
      <c r="A7" s="48" t="s">
        <v>8</v>
      </c>
      <c r="B7" s="48" t="s">
        <v>5</v>
      </c>
      <c r="C7" s="147">
        <v>48</v>
      </c>
      <c r="D7" s="148" t="s">
        <v>6</v>
      </c>
    </row>
    <row r="8" spans="1:4" ht="30">
      <c r="A8" s="48" t="s">
        <v>9</v>
      </c>
      <c r="B8" s="48" t="s">
        <v>5</v>
      </c>
      <c r="C8" s="147">
        <v>166</v>
      </c>
      <c r="D8" s="148" t="s">
        <v>6</v>
      </c>
    </row>
    <row r="9" spans="1:4" ht="30">
      <c r="A9" s="48" t="s">
        <v>10</v>
      </c>
      <c r="B9" s="48" t="s">
        <v>11</v>
      </c>
      <c r="C9" s="149">
        <v>165000</v>
      </c>
      <c r="D9" s="148" t="s">
        <v>6</v>
      </c>
    </row>
    <row r="10" spans="1:4" ht="30">
      <c r="A10" s="48" t="s">
        <v>10</v>
      </c>
      <c r="B10" s="48" t="s">
        <v>12</v>
      </c>
      <c r="C10" s="147">
        <v>96</v>
      </c>
      <c r="D10" s="148" t="s">
        <v>6</v>
      </c>
    </row>
    <row r="11" spans="1:4" ht="60">
      <c r="A11" s="48" t="s">
        <v>13</v>
      </c>
      <c r="B11" s="48" t="s">
        <v>11</v>
      </c>
      <c r="C11" s="147">
        <v>158</v>
      </c>
      <c r="D11" s="148" t="s">
        <v>6</v>
      </c>
    </row>
    <row r="12" spans="1:4" ht="45">
      <c r="A12" s="48" t="s">
        <v>14</v>
      </c>
      <c r="B12" s="48" t="s">
        <v>15</v>
      </c>
      <c r="C12" s="147">
        <v>40</v>
      </c>
      <c r="D12" s="148" t="s">
        <v>6</v>
      </c>
    </row>
    <row r="13" spans="1:4" ht="45">
      <c r="A13" s="48" t="s">
        <v>16</v>
      </c>
      <c r="B13" s="48" t="s">
        <v>15</v>
      </c>
      <c r="C13" s="147">
        <v>44</v>
      </c>
      <c r="D13" s="148" t="s">
        <v>6</v>
      </c>
    </row>
    <row r="14" spans="1:4" ht="30">
      <c r="A14" s="48" t="s">
        <v>17</v>
      </c>
      <c r="B14" s="48" t="s">
        <v>18</v>
      </c>
      <c r="C14" s="147">
        <v>4.2</v>
      </c>
      <c r="D14" s="148" t="s">
        <v>6</v>
      </c>
    </row>
    <row r="15" spans="1:4" ht="15">
      <c r="A15" s="48" t="s">
        <v>19</v>
      </c>
      <c r="B15" s="48" t="s">
        <v>20</v>
      </c>
      <c r="C15" s="147">
        <v>6.125</v>
      </c>
      <c r="D15" s="148" t="s">
        <v>6</v>
      </c>
    </row>
    <row r="16" spans="1:4" ht="30">
      <c r="A16" s="48" t="s">
        <v>21</v>
      </c>
      <c r="B16" s="48" t="s">
        <v>22</v>
      </c>
      <c r="C16" s="147">
        <v>2</v>
      </c>
      <c r="D16" s="148" t="s">
        <v>6</v>
      </c>
    </row>
    <row r="17" spans="1:4" ht="15">
      <c r="A17" s="48" t="s">
        <v>23</v>
      </c>
      <c r="B17" s="48" t="s">
        <v>22</v>
      </c>
      <c r="C17" s="149">
        <v>800</v>
      </c>
      <c r="D17" s="148" t="s">
        <v>6</v>
      </c>
    </row>
    <row r="18" spans="1:4" ht="15">
      <c r="A18" s="48" t="s">
        <v>24</v>
      </c>
      <c r="B18" s="48" t="s">
        <v>22</v>
      </c>
      <c r="C18" s="147">
        <v>2</v>
      </c>
      <c r="D18" s="148" t="s">
        <v>6</v>
      </c>
    </row>
    <row r="19" spans="1:4" ht="30">
      <c r="A19" s="48" t="s">
        <v>25</v>
      </c>
      <c r="B19" s="48" t="s">
        <v>26</v>
      </c>
      <c r="C19" s="149">
        <v>25000</v>
      </c>
      <c r="D19" s="148" t="s">
        <v>6</v>
      </c>
    </row>
    <row r="20" spans="1:4" ht="30">
      <c r="A20" s="48" t="s">
        <v>27</v>
      </c>
      <c r="B20" s="48" t="s">
        <v>28</v>
      </c>
      <c r="C20" s="147">
        <v>7.5</v>
      </c>
      <c r="D20" s="148" t="s">
        <v>6</v>
      </c>
    </row>
    <row r="21" spans="1:4" ht="30">
      <c r="A21" s="48" t="s">
        <v>29</v>
      </c>
      <c r="B21" s="48" t="s">
        <v>28</v>
      </c>
      <c r="C21" s="147">
        <v>7.4</v>
      </c>
      <c r="D21" s="148" t="s">
        <v>6</v>
      </c>
    </row>
    <row r="22" spans="1:4" ht="30">
      <c r="A22" s="48" t="s">
        <v>30</v>
      </c>
      <c r="B22" s="48" t="s">
        <v>20</v>
      </c>
      <c r="C22" s="147">
        <v>8.6</v>
      </c>
      <c r="D22" s="148" t="s">
        <v>6</v>
      </c>
    </row>
    <row r="23" spans="1:4" ht="30">
      <c r="A23" s="48" t="s">
        <v>31</v>
      </c>
      <c r="B23" s="48" t="s">
        <v>22</v>
      </c>
      <c r="C23" s="147">
        <v>8</v>
      </c>
      <c r="D23" s="148" t="s">
        <v>6</v>
      </c>
    </row>
    <row r="24" spans="1:4" ht="15">
      <c r="A24" s="48" t="s">
        <v>32</v>
      </c>
      <c r="B24" s="48" t="s">
        <v>22</v>
      </c>
      <c r="C24" s="149">
        <v>7800</v>
      </c>
      <c r="D24" s="148" t="s">
        <v>6</v>
      </c>
    </row>
    <row r="25" spans="1:4" ht="15">
      <c r="A25" s="48" t="s">
        <v>33</v>
      </c>
      <c r="B25" s="48" t="s">
        <v>22</v>
      </c>
      <c r="C25" s="147">
        <v>4.7</v>
      </c>
      <c r="D25" s="148" t="s">
        <v>6</v>
      </c>
    </row>
    <row r="26" spans="1:4" ht="15">
      <c r="A26" s="48" t="s">
        <v>34</v>
      </c>
      <c r="B26" s="48" t="s">
        <v>26</v>
      </c>
      <c r="C26" s="149">
        <v>12500</v>
      </c>
      <c r="D26" s="148" t="s">
        <v>6</v>
      </c>
    </row>
  </sheetData>
  <sheetProtection/>
  <mergeCells count="1">
    <mergeCell ref="A2:D2"/>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F161"/>
  <sheetViews>
    <sheetView zoomScalePageLayoutView="0" workbookViewId="0" topLeftCell="A1">
      <selection activeCell="I167" sqref="I167"/>
    </sheetView>
  </sheetViews>
  <sheetFormatPr defaultColWidth="11.421875" defaultRowHeight="15"/>
  <cols>
    <col min="1" max="1" width="29.140625" style="0" customWidth="1"/>
    <col min="2" max="2" width="18.57421875" style="0" customWidth="1"/>
    <col min="3" max="3" width="16.28125" style="0" customWidth="1"/>
    <col min="4" max="4" width="32.421875" style="4" customWidth="1"/>
    <col min="5" max="5" width="35.00390625" style="0" customWidth="1"/>
    <col min="6" max="6" width="12.140625" style="0" customWidth="1"/>
  </cols>
  <sheetData>
    <row r="1" spans="1:6" ht="15">
      <c r="A1" s="154" t="s">
        <v>36</v>
      </c>
      <c r="B1" s="154"/>
      <c r="C1" s="154"/>
      <c r="D1" s="154"/>
      <c r="E1" s="154"/>
      <c r="F1" s="1"/>
    </row>
    <row r="2" spans="1:6" ht="15">
      <c r="A2" s="155"/>
      <c r="B2" s="155"/>
      <c r="C2" s="155"/>
      <c r="D2" s="155"/>
      <c r="E2" s="155"/>
      <c r="F2" s="1"/>
    </row>
    <row r="3" spans="1:6" ht="15">
      <c r="A3" s="13" t="s">
        <v>0</v>
      </c>
      <c r="B3" s="13" t="s">
        <v>37</v>
      </c>
      <c r="C3" s="13" t="s">
        <v>38</v>
      </c>
      <c r="D3" s="14" t="s">
        <v>39</v>
      </c>
      <c r="E3" s="13" t="s">
        <v>40</v>
      </c>
      <c r="F3" s="1"/>
    </row>
    <row r="4" spans="1:6" ht="15">
      <c r="A4" s="156" t="s">
        <v>41</v>
      </c>
      <c r="B4" s="156"/>
      <c r="C4" s="156"/>
      <c r="D4" s="156"/>
      <c r="E4" s="156"/>
      <c r="F4" s="1"/>
    </row>
    <row r="5" spans="1:6" ht="15">
      <c r="A5" s="157" t="s">
        <v>42</v>
      </c>
      <c r="B5" s="157"/>
      <c r="C5" s="157"/>
      <c r="D5" s="157"/>
      <c r="E5" s="157"/>
      <c r="F5" s="1"/>
    </row>
    <row r="6" spans="1:6" ht="18" customHeight="1">
      <c r="A6" s="15" t="s">
        <v>43</v>
      </c>
      <c r="B6" s="15" t="s">
        <v>44</v>
      </c>
      <c r="C6" s="15" t="s">
        <v>45</v>
      </c>
      <c r="D6" s="16">
        <v>35000</v>
      </c>
      <c r="E6" s="17" t="s">
        <v>46</v>
      </c>
      <c r="F6" s="1"/>
    </row>
    <row r="7" spans="1:6" ht="18" customHeight="1">
      <c r="A7" s="15" t="s">
        <v>47</v>
      </c>
      <c r="B7" s="15" t="s">
        <v>44</v>
      </c>
      <c r="C7" s="15" t="s">
        <v>45</v>
      </c>
      <c r="D7" s="16">
        <v>45000</v>
      </c>
      <c r="E7" s="17" t="s">
        <v>46</v>
      </c>
      <c r="F7" s="1"/>
    </row>
    <row r="8" spans="1:6" ht="18" customHeight="1">
      <c r="A8" s="15" t="s">
        <v>48</v>
      </c>
      <c r="B8" s="15" t="s">
        <v>44</v>
      </c>
      <c r="C8" s="15" t="s">
        <v>45</v>
      </c>
      <c r="D8" s="16">
        <v>40000</v>
      </c>
      <c r="E8" s="17" t="s">
        <v>46</v>
      </c>
      <c r="F8" s="1"/>
    </row>
    <row r="9" spans="1:6" ht="18" customHeight="1">
      <c r="A9" s="15" t="s">
        <v>49</v>
      </c>
      <c r="B9" s="15" t="s">
        <v>44</v>
      </c>
      <c r="C9" s="15" t="s">
        <v>45</v>
      </c>
      <c r="D9" s="16">
        <v>17000</v>
      </c>
      <c r="E9" s="17" t="s">
        <v>46</v>
      </c>
      <c r="F9" s="1"/>
    </row>
    <row r="10" spans="1:6" ht="18" customHeight="1">
      <c r="A10" s="15" t="s">
        <v>50</v>
      </c>
      <c r="B10" s="15" t="s">
        <v>51</v>
      </c>
      <c r="C10" s="15" t="s">
        <v>52</v>
      </c>
      <c r="D10" s="16">
        <v>25000</v>
      </c>
      <c r="E10" s="17" t="s">
        <v>46</v>
      </c>
      <c r="F10" s="1"/>
    </row>
    <row r="11" spans="1:6" ht="18" customHeight="1">
      <c r="A11" s="15" t="s">
        <v>53</v>
      </c>
      <c r="B11" s="15" t="s">
        <v>44</v>
      </c>
      <c r="C11" s="15" t="s">
        <v>45</v>
      </c>
      <c r="D11" s="16">
        <v>25000</v>
      </c>
      <c r="E11" s="17" t="s">
        <v>46</v>
      </c>
      <c r="F11" s="1"/>
    </row>
    <row r="12" spans="1:6" ht="18" customHeight="1">
      <c r="A12" s="157" t="s">
        <v>54</v>
      </c>
      <c r="B12" s="157"/>
      <c r="C12" s="157"/>
      <c r="D12" s="157"/>
      <c r="E12" s="157"/>
      <c r="F12" s="1"/>
    </row>
    <row r="13" spans="1:6" ht="18" customHeight="1">
      <c r="A13" s="15" t="s">
        <v>55</v>
      </c>
      <c r="B13" s="15" t="s">
        <v>56</v>
      </c>
      <c r="C13" s="15" t="s">
        <v>57</v>
      </c>
      <c r="D13" s="16">
        <v>2500</v>
      </c>
      <c r="E13" s="17" t="s">
        <v>46</v>
      </c>
      <c r="F13" s="1"/>
    </row>
    <row r="14" spans="1:6" ht="18" customHeight="1">
      <c r="A14" s="15" t="s">
        <v>58</v>
      </c>
      <c r="B14" s="15" t="s">
        <v>20</v>
      </c>
      <c r="C14" s="15" t="s">
        <v>57</v>
      </c>
      <c r="D14" s="16">
        <v>5000</v>
      </c>
      <c r="E14" s="17" t="s">
        <v>46</v>
      </c>
      <c r="F14" s="1"/>
    </row>
    <row r="15" spans="1:6" ht="18" customHeight="1">
      <c r="A15" s="15" t="s">
        <v>59</v>
      </c>
      <c r="B15" s="15" t="s">
        <v>56</v>
      </c>
      <c r="C15" s="15" t="s">
        <v>45</v>
      </c>
      <c r="D15" s="16">
        <v>18000</v>
      </c>
      <c r="E15" s="17" t="s">
        <v>46</v>
      </c>
      <c r="F15" s="1"/>
    </row>
    <row r="16" spans="1:6" ht="18" customHeight="1">
      <c r="A16" s="15" t="s">
        <v>60</v>
      </c>
      <c r="B16" s="15" t="s">
        <v>20</v>
      </c>
      <c r="C16" s="15" t="s">
        <v>57</v>
      </c>
      <c r="D16" s="16"/>
      <c r="E16" s="17" t="s">
        <v>46</v>
      </c>
      <c r="F16" s="1"/>
    </row>
    <row r="17" spans="1:6" ht="18" customHeight="1">
      <c r="A17" s="15" t="s">
        <v>61</v>
      </c>
      <c r="B17" s="15" t="s">
        <v>62</v>
      </c>
      <c r="C17" s="15" t="s">
        <v>45</v>
      </c>
      <c r="D17" s="16">
        <v>30000</v>
      </c>
      <c r="E17" s="17" t="s">
        <v>46</v>
      </c>
      <c r="F17" s="1"/>
    </row>
    <row r="18" spans="1:6" ht="18" customHeight="1">
      <c r="A18" s="15" t="s">
        <v>63</v>
      </c>
      <c r="B18" s="15" t="s">
        <v>62</v>
      </c>
      <c r="C18" s="15" t="s">
        <v>64</v>
      </c>
      <c r="D18" s="16">
        <v>20000</v>
      </c>
      <c r="E18" s="17" t="s">
        <v>46</v>
      </c>
      <c r="F18" s="1"/>
    </row>
    <row r="19" spans="1:6" ht="18" customHeight="1">
      <c r="A19" s="15" t="s">
        <v>65</v>
      </c>
      <c r="B19" s="15" t="s">
        <v>62</v>
      </c>
      <c r="C19" s="15" t="s">
        <v>66</v>
      </c>
      <c r="D19" s="16">
        <v>30000</v>
      </c>
      <c r="E19" s="17" t="s">
        <v>46</v>
      </c>
      <c r="F19" s="1"/>
    </row>
    <row r="20" spans="1:6" ht="18" customHeight="1">
      <c r="A20" s="15" t="s">
        <v>67</v>
      </c>
      <c r="B20" s="15" t="s">
        <v>20</v>
      </c>
      <c r="C20" s="15" t="s">
        <v>57</v>
      </c>
      <c r="D20" s="16">
        <v>3000</v>
      </c>
      <c r="E20" s="17" t="s">
        <v>46</v>
      </c>
      <c r="F20" s="1"/>
    </row>
    <row r="21" spans="1:6" ht="18" customHeight="1">
      <c r="A21" s="15" t="s">
        <v>68</v>
      </c>
      <c r="B21" s="15" t="s">
        <v>56</v>
      </c>
      <c r="C21" s="15" t="s">
        <v>69</v>
      </c>
      <c r="D21" s="16">
        <v>7000</v>
      </c>
      <c r="E21" s="17" t="s">
        <v>46</v>
      </c>
      <c r="F21" s="1"/>
    </row>
    <row r="22" spans="1:6" ht="18" customHeight="1">
      <c r="A22" s="15" t="s">
        <v>70</v>
      </c>
      <c r="B22" s="15" t="s">
        <v>62</v>
      </c>
      <c r="C22" s="15" t="s">
        <v>69</v>
      </c>
      <c r="D22" s="16"/>
      <c r="E22" s="17" t="s">
        <v>46</v>
      </c>
      <c r="F22" s="1"/>
    </row>
    <row r="23" spans="1:6" ht="18" customHeight="1">
      <c r="A23" s="15" t="s">
        <v>71</v>
      </c>
      <c r="B23" s="15" t="s">
        <v>20</v>
      </c>
      <c r="C23" s="15" t="s">
        <v>57</v>
      </c>
      <c r="D23" s="16">
        <v>2000</v>
      </c>
      <c r="E23" s="17" t="s">
        <v>46</v>
      </c>
      <c r="F23" s="1"/>
    </row>
    <row r="24" spans="1:6" ht="18" customHeight="1">
      <c r="A24" s="15" t="s">
        <v>72</v>
      </c>
      <c r="B24" s="15" t="s">
        <v>44</v>
      </c>
      <c r="C24" s="15" t="s">
        <v>45</v>
      </c>
      <c r="D24" s="16">
        <v>30000</v>
      </c>
      <c r="E24" s="17" t="s">
        <v>46</v>
      </c>
      <c r="F24" s="1"/>
    </row>
    <row r="25" spans="1:6" ht="18" customHeight="1">
      <c r="A25" s="15" t="s">
        <v>73</v>
      </c>
      <c r="B25" s="15" t="s">
        <v>62</v>
      </c>
      <c r="C25" s="15" t="s">
        <v>74</v>
      </c>
      <c r="D25" s="16">
        <v>95000</v>
      </c>
      <c r="E25" s="17" t="s">
        <v>46</v>
      </c>
      <c r="F25" s="1"/>
    </row>
    <row r="26" spans="1:6" ht="18" customHeight="1">
      <c r="A26" s="15" t="s">
        <v>75</v>
      </c>
      <c r="B26" s="15" t="s">
        <v>62</v>
      </c>
      <c r="C26" s="15" t="s">
        <v>74</v>
      </c>
      <c r="D26" s="16">
        <v>85000</v>
      </c>
      <c r="E26" s="17" t="s">
        <v>46</v>
      </c>
      <c r="F26" s="1"/>
    </row>
    <row r="27" spans="1:6" ht="18" customHeight="1">
      <c r="A27" s="15" t="s">
        <v>76</v>
      </c>
      <c r="B27" s="15" t="s">
        <v>62</v>
      </c>
      <c r="C27" s="15" t="s">
        <v>74</v>
      </c>
      <c r="D27" s="16">
        <v>110000</v>
      </c>
      <c r="E27" s="17" t="s">
        <v>46</v>
      </c>
      <c r="F27" s="1"/>
    </row>
    <row r="28" spans="1:6" ht="18" customHeight="1">
      <c r="A28" s="15" t="s">
        <v>77</v>
      </c>
      <c r="B28" s="15" t="s">
        <v>78</v>
      </c>
      <c r="C28" s="15" t="s">
        <v>69</v>
      </c>
      <c r="D28" s="16">
        <v>13000</v>
      </c>
      <c r="E28" s="17" t="s">
        <v>46</v>
      </c>
      <c r="F28" s="1"/>
    </row>
    <row r="29" spans="1:6" ht="18" customHeight="1">
      <c r="A29" s="15" t="s">
        <v>79</v>
      </c>
      <c r="B29" s="15" t="s">
        <v>56</v>
      </c>
      <c r="C29" s="15" t="s">
        <v>57</v>
      </c>
      <c r="D29" s="16">
        <v>2800</v>
      </c>
      <c r="E29" s="17" t="s">
        <v>46</v>
      </c>
      <c r="F29" s="1"/>
    </row>
    <row r="30" spans="1:6" ht="18" customHeight="1">
      <c r="A30" s="15" t="s">
        <v>80</v>
      </c>
      <c r="B30" s="15" t="s">
        <v>56</v>
      </c>
      <c r="C30" s="15" t="s">
        <v>81</v>
      </c>
      <c r="D30" s="16">
        <v>15000</v>
      </c>
      <c r="E30" s="17" t="s">
        <v>46</v>
      </c>
      <c r="F30" s="1"/>
    </row>
    <row r="31" spans="1:6" ht="18" customHeight="1">
      <c r="A31" s="15" t="s">
        <v>82</v>
      </c>
      <c r="B31" s="15" t="s">
        <v>44</v>
      </c>
      <c r="C31" s="15" t="s">
        <v>83</v>
      </c>
      <c r="D31" s="16">
        <v>25000</v>
      </c>
      <c r="E31" s="17" t="s">
        <v>46</v>
      </c>
      <c r="F31" s="1"/>
    </row>
    <row r="32" spans="1:6" ht="18" customHeight="1">
      <c r="A32" s="15" t="s">
        <v>84</v>
      </c>
      <c r="B32" s="15" t="s">
        <v>62</v>
      </c>
      <c r="C32" s="15" t="s">
        <v>85</v>
      </c>
      <c r="D32" s="16">
        <v>110000</v>
      </c>
      <c r="E32" s="17" t="s">
        <v>46</v>
      </c>
      <c r="F32" s="1"/>
    </row>
    <row r="33" spans="1:6" ht="18" customHeight="1">
      <c r="A33" s="15" t="s">
        <v>86</v>
      </c>
      <c r="B33" s="15" t="s">
        <v>20</v>
      </c>
      <c r="C33" s="15" t="s">
        <v>57</v>
      </c>
      <c r="D33" s="16">
        <v>1000</v>
      </c>
      <c r="E33" s="17" t="s">
        <v>46</v>
      </c>
      <c r="F33" s="1"/>
    </row>
    <row r="34" spans="1:6" ht="18" customHeight="1">
      <c r="A34" s="15" t="s">
        <v>87</v>
      </c>
      <c r="B34" s="15" t="s">
        <v>56</v>
      </c>
      <c r="C34" s="15" t="s">
        <v>88</v>
      </c>
      <c r="D34" s="16">
        <v>30000</v>
      </c>
      <c r="E34" s="17" t="s">
        <v>46</v>
      </c>
      <c r="F34" s="1"/>
    </row>
    <row r="35" spans="1:6" ht="18" customHeight="1">
      <c r="A35" s="15" t="s">
        <v>89</v>
      </c>
      <c r="B35" s="15" t="s">
        <v>44</v>
      </c>
      <c r="C35" s="15" t="s">
        <v>45</v>
      </c>
      <c r="D35" s="16">
        <v>30000</v>
      </c>
      <c r="E35" s="17" t="s">
        <v>46</v>
      </c>
      <c r="F35" s="1"/>
    </row>
    <row r="36" spans="1:6" ht="18" customHeight="1">
      <c r="A36" s="15" t="s">
        <v>90</v>
      </c>
      <c r="B36" s="15" t="s">
        <v>62</v>
      </c>
      <c r="C36" s="15" t="s">
        <v>91</v>
      </c>
      <c r="D36" s="16">
        <v>28000</v>
      </c>
      <c r="E36" s="17" t="s">
        <v>46</v>
      </c>
      <c r="F36" s="1"/>
    </row>
    <row r="37" spans="1:6" ht="18" customHeight="1">
      <c r="A37" s="15" t="s">
        <v>92</v>
      </c>
      <c r="B37" s="15" t="s">
        <v>56</v>
      </c>
      <c r="C37" s="15" t="s">
        <v>93</v>
      </c>
      <c r="D37" s="16">
        <v>45000</v>
      </c>
      <c r="E37" s="17" t="s">
        <v>46</v>
      </c>
      <c r="F37" s="1"/>
    </row>
    <row r="38" spans="1:6" ht="18" customHeight="1">
      <c r="A38" s="15" t="s">
        <v>94</v>
      </c>
      <c r="B38" s="15" t="s">
        <v>62</v>
      </c>
      <c r="C38" s="15" t="s">
        <v>95</v>
      </c>
      <c r="D38" s="16">
        <v>45000</v>
      </c>
      <c r="E38" s="17" t="s">
        <v>46</v>
      </c>
      <c r="F38" s="1"/>
    </row>
    <row r="39" spans="1:6" ht="18" customHeight="1">
      <c r="A39" s="151" t="s">
        <v>96</v>
      </c>
      <c r="B39" s="152"/>
      <c r="C39" s="152"/>
      <c r="D39" s="152"/>
      <c r="E39" s="153"/>
      <c r="F39" s="1"/>
    </row>
    <row r="40" spans="1:6" ht="18" customHeight="1">
      <c r="A40" s="151" t="s">
        <v>97</v>
      </c>
      <c r="B40" s="152"/>
      <c r="C40" s="152"/>
      <c r="D40" s="152"/>
      <c r="E40" s="153"/>
      <c r="F40" s="1"/>
    </row>
    <row r="41" spans="1:6" ht="18" customHeight="1">
      <c r="A41" s="15" t="s">
        <v>98</v>
      </c>
      <c r="B41" s="15" t="s">
        <v>51</v>
      </c>
      <c r="C41" s="15" t="s">
        <v>52</v>
      </c>
      <c r="D41" s="16">
        <v>90000</v>
      </c>
      <c r="E41" s="17" t="s">
        <v>46</v>
      </c>
      <c r="F41" s="1"/>
    </row>
    <row r="42" spans="1:6" ht="18" customHeight="1">
      <c r="A42" s="151" t="s">
        <v>99</v>
      </c>
      <c r="B42" s="152"/>
      <c r="C42" s="152"/>
      <c r="D42" s="152"/>
      <c r="E42" s="153"/>
      <c r="F42" s="1"/>
    </row>
    <row r="43" spans="1:6" ht="18" customHeight="1">
      <c r="A43" s="15" t="s">
        <v>100</v>
      </c>
      <c r="B43" s="15" t="s">
        <v>101</v>
      </c>
      <c r="C43" s="15" t="s">
        <v>102</v>
      </c>
      <c r="D43" s="16">
        <v>3000</v>
      </c>
      <c r="E43" s="17" t="s">
        <v>46</v>
      </c>
      <c r="F43" s="1"/>
    </row>
    <row r="44" spans="1:6" ht="18" customHeight="1">
      <c r="A44" s="15" t="s">
        <v>103</v>
      </c>
      <c r="B44" s="15" t="s">
        <v>26</v>
      </c>
      <c r="C44" s="15" t="s">
        <v>104</v>
      </c>
      <c r="D44" s="16">
        <v>13000</v>
      </c>
      <c r="E44" s="17" t="s">
        <v>46</v>
      </c>
      <c r="F44" s="1"/>
    </row>
    <row r="45" spans="1:6" ht="18" customHeight="1">
      <c r="A45" s="151" t="s">
        <v>105</v>
      </c>
      <c r="B45" s="152"/>
      <c r="C45" s="152"/>
      <c r="D45" s="152"/>
      <c r="E45" s="153"/>
      <c r="F45" s="1"/>
    </row>
    <row r="46" spans="1:6" ht="18" customHeight="1">
      <c r="A46" s="15" t="s">
        <v>106</v>
      </c>
      <c r="B46" s="15" t="s">
        <v>51</v>
      </c>
      <c r="C46" s="15" t="s">
        <v>52</v>
      </c>
      <c r="D46" s="16">
        <v>110000</v>
      </c>
      <c r="E46" s="17" t="s">
        <v>46</v>
      </c>
      <c r="F46" s="1"/>
    </row>
    <row r="47" spans="1:6" ht="18" customHeight="1">
      <c r="A47" s="15" t="s">
        <v>107</v>
      </c>
      <c r="B47" s="15" t="s">
        <v>51</v>
      </c>
      <c r="C47" s="15" t="s">
        <v>52</v>
      </c>
      <c r="D47" s="16">
        <v>70000</v>
      </c>
      <c r="E47" s="17" t="s">
        <v>46</v>
      </c>
      <c r="F47" s="1"/>
    </row>
    <row r="48" spans="1:6" ht="18" customHeight="1">
      <c r="A48" s="151" t="s">
        <v>108</v>
      </c>
      <c r="B48" s="152"/>
      <c r="C48" s="152"/>
      <c r="D48" s="152"/>
      <c r="E48" s="153"/>
      <c r="F48" s="1"/>
    </row>
    <row r="49" spans="1:6" ht="18" customHeight="1">
      <c r="A49" s="15" t="s">
        <v>109</v>
      </c>
      <c r="B49" s="15" t="s">
        <v>78</v>
      </c>
      <c r="C49" s="15" t="s">
        <v>110</v>
      </c>
      <c r="D49" s="16">
        <v>84000</v>
      </c>
      <c r="E49" s="17" t="s">
        <v>46</v>
      </c>
      <c r="F49" s="1"/>
    </row>
    <row r="50" spans="1:6" ht="18" customHeight="1">
      <c r="A50" s="151" t="s">
        <v>111</v>
      </c>
      <c r="B50" s="152"/>
      <c r="C50" s="152"/>
      <c r="D50" s="152"/>
      <c r="E50" s="153"/>
      <c r="F50" s="1"/>
    </row>
    <row r="51" spans="1:6" ht="18" customHeight="1">
      <c r="A51" s="151" t="s">
        <v>112</v>
      </c>
      <c r="B51" s="152"/>
      <c r="C51" s="152"/>
      <c r="D51" s="152"/>
      <c r="E51" s="153"/>
      <c r="F51" s="1"/>
    </row>
    <row r="52" spans="1:6" ht="18" customHeight="1">
      <c r="A52" s="15" t="s">
        <v>113</v>
      </c>
      <c r="B52" s="15" t="s">
        <v>51</v>
      </c>
      <c r="C52" s="15" t="s">
        <v>52</v>
      </c>
      <c r="D52" s="16">
        <v>90000</v>
      </c>
      <c r="E52" s="17" t="s">
        <v>46</v>
      </c>
      <c r="F52" s="1"/>
    </row>
    <row r="53" spans="1:6" ht="18" customHeight="1">
      <c r="A53" s="15" t="s">
        <v>114</v>
      </c>
      <c r="B53" s="15" t="s">
        <v>51</v>
      </c>
      <c r="C53" s="15" t="s">
        <v>52</v>
      </c>
      <c r="D53" s="16">
        <v>100000</v>
      </c>
      <c r="E53" s="17" t="s">
        <v>46</v>
      </c>
      <c r="F53" s="1"/>
    </row>
    <row r="54" spans="1:6" ht="18" customHeight="1">
      <c r="A54" s="15" t="s">
        <v>115</v>
      </c>
      <c r="B54" s="15" t="s">
        <v>51</v>
      </c>
      <c r="C54" s="15" t="s">
        <v>116</v>
      </c>
      <c r="D54" s="16">
        <v>130000</v>
      </c>
      <c r="E54" s="17" t="s">
        <v>46</v>
      </c>
      <c r="F54" s="1"/>
    </row>
    <row r="55" spans="1:6" ht="18" customHeight="1">
      <c r="A55" s="151" t="s">
        <v>117</v>
      </c>
      <c r="B55" s="152"/>
      <c r="C55" s="152"/>
      <c r="D55" s="152"/>
      <c r="E55" s="153"/>
      <c r="F55" s="1"/>
    </row>
    <row r="56" spans="1:6" ht="18" customHeight="1">
      <c r="A56" s="15" t="s">
        <v>118</v>
      </c>
      <c r="B56" s="15" t="s">
        <v>51</v>
      </c>
      <c r="C56" s="15" t="s">
        <v>52</v>
      </c>
      <c r="D56" s="16">
        <v>30000</v>
      </c>
      <c r="E56" s="17" t="s">
        <v>46</v>
      </c>
      <c r="F56" s="1"/>
    </row>
    <row r="57" spans="1:6" ht="18" customHeight="1">
      <c r="A57" s="15" t="s">
        <v>119</v>
      </c>
      <c r="B57" s="15" t="s">
        <v>120</v>
      </c>
      <c r="C57" s="15" t="s">
        <v>64</v>
      </c>
      <c r="D57" s="16">
        <v>35000</v>
      </c>
      <c r="E57" s="17" t="s">
        <v>46</v>
      </c>
      <c r="F57" s="1"/>
    </row>
    <row r="58" spans="1:6" ht="18" customHeight="1">
      <c r="A58" s="15" t="s">
        <v>121</v>
      </c>
      <c r="B58" s="15" t="s">
        <v>51</v>
      </c>
      <c r="C58" s="15" t="s">
        <v>52</v>
      </c>
      <c r="D58" s="16">
        <v>90000</v>
      </c>
      <c r="E58" s="17" t="s">
        <v>46</v>
      </c>
      <c r="F58" s="1"/>
    </row>
    <row r="59" spans="1:6" ht="18" customHeight="1">
      <c r="A59" s="15" t="s">
        <v>122</v>
      </c>
      <c r="B59" s="15" t="s">
        <v>26</v>
      </c>
      <c r="C59" s="15" t="s">
        <v>104</v>
      </c>
      <c r="D59" s="16">
        <v>45000</v>
      </c>
      <c r="E59" s="17" t="s">
        <v>46</v>
      </c>
      <c r="F59" s="1"/>
    </row>
    <row r="60" spans="1:6" ht="18" customHeight="1">
      <c r="A60" s="15" t="s">
        <v>123</v>
      </c>
      <c r="B60" s="15" t="s">
        <v>51</v>
      </c>
      <c r="C60" s="15" t="s">
        <v>52</v>
      </c>
      <c r="D60" s="16">
        <v>50000</v>
      </c>
      <c r="E60" s="17" t="s">
        <v>46</v>
      </c>
      <c r="F60" s="1"/>
    </row>
    <row r="61" spans="1:6" ht="18" customHeight="1">
      <c r="A61" s="15" t="s">
        <v>124</v>
      </c>
      <c r="B61" s="15" t="s">
        <v>44</v>
      </c>
      <c r="C61" s="15" t="s">
        <v>69</v>
      </c>
      <c r="D61" s="16">
        <v>20000</v>
      </c>
      <c r="E61" s="17" t="s">
        <v>46</v>
      </c>
      <c r="F61" s="1"/>
    </row>
    <row r="62" spans="1:6" ht="18" customHeight="1">
      <c r="A62" s="15" t="s">
        <v>125</v>
      </c>
      <c r="B62" s="15" t="s">
        <v>44</v>
      </c>
      <c r="C62" s="15" t="s">
        <v>95</v>
      </c>
      <c r="D62" s="16">
        <v>20000</v>
      </c>
      <c r="E62" s="17" t="s">
        <v>46</v>
      </c>
      <c r="F62" s="1"/>
    </row>
    <row r="63" spans="1:6" ht="18" customHeight="1">
      <c r="A63" s="15" t="s">
        <v>126</v>
      </c>
      <c r="B63" s="15" t="s">
        <v>51</v>
      </c>
      <c r="C63" s="15" t="s">
        <v>116</v>
      </c>
      <c r="D63" s="16">
        <v>60000</v>
      </c>
      <c r="E63" s="17" t="s">
        <v>46</v>
      </c>
      <c r="F63" s="1"/>
    </row>
    <row r="64" spans="1:6" ht="18" customHeight="1">
      <c r="A64" s="151" t="s">
        <v>127</v>
      </c>
      <c r="B64" s="152"/>
      <c r="C64" s="152"/>
      <c r="D64" s="152"/>
      <c r="E64" s="153"/>
      <c r="F64" s="1"/>
    </row>
    <row r="65" spans="1:6" ht="18" customHeight="1">
      <c r="A65" s="15" t="s">
        <v>128</v>
      </c>
      <c r="B65" s="15" t="s">
        <v>51</v>
      </c>
      <c r="C65" s="15" t="s">
        <v>116</v>
      </c>
      <c r="D65" s="16">
        <v>60000</v>
      </c>
      <c r="E65" s="17" t="s">
        <v>46</v>
      </c>
      <c r="F65" s="1"/>
    </row>
    <row r="66" spans="1:6" ht="18" customHeight="1">
      <c r="A66" s="151" t="s">
        <v>129</v>
      </c>
      <c r="B66" s="152"/>
      <c r="C66" s="152"/>
      <c r="D66" s="152"/>
      <c r="E66" s="153"/>
      <c r="F66" s="1"/>
    </row>
    <row r="67" spans="1:6" ht="18" customHeight="1">
      <c r="A67" s="15" t="s">
        <v>130</v>
      </c>
      <c r="B67" s="15" t="s">
        <v>51</v>
      </c>
      <c r="C67" s="15" t="s">
        <v>52</v>
      </c>
      <c r="D67" s="16">
        <v>80000</v>
      </c>
      <c r="E67" s="17" t="s">
        <v>46</v>
      </c>
      <c r="F67" s="1"/>
    </row>
    <row r="68" spans="1:6" ht="18" customHeight="1">
      <c r="A68" s="15" t="s">
        <v>131</v>
      </c>
      <c r="B68" s="15" t="s">
        <v>132</v>
      </c>
      <c r="C68" s="15" t="s">
        <v>133</v>
      </c>
      <c r="D68" s="16">
        <v>25000</v>
      </c>
      <c r="E68" s="17" t="s">
        <v>46</v>
      </c>
      <c r="F68" s="1"/>
    </row>
    <row r="69" spans="1:6" ht="18" customHeight="1">
      <c r="A69" s="151" t="s">
        <v>134</v>
      </c>
      <c r="B69" s="152"/>
      <c r="C69" s="152"/>
      <c r="D69" s="152"/>
      <c r="E69" s="153"/>
      <c r="F69" s="1"/>
    </row>
    <row r="70" spans="1:6" ht="18" customHeight="1">
      <c r="A70" s="15" t="s">
        <v>135</v>
      </c>
      <c r="B70" s="15" t="s">
        <v>44</v>
      </c>
      <c r="C70" s="15" t="s">
        <v>85</v>
      </c>
      <c r="D70" s="16">
        <v>20000</v>
      </c>
      <c r="E70" s="17" t="s">
        <v>46</v>
      </c>
      <c r="F70" s="1"/>
    </row>
    <row r="71" spans="1:6" ht="18" customHeight="1">
      <c r="A71" s="151" t="s">
        <v>136</v>
      </c>
      <c r="B71" s="152"/>
      <c r="C71" s="152"/>
      <c r="D71" s="152"/>
      <c r="E71" s="153"/>
      <c r="F71" s="1"/>
    </row>
    <row r="72" spans="1:6" ht="18" customHeight="1">
      <c r="A72" s="15" t="s">
        <v>137</v>
      </c>
      <c r="B72" s="15" t="s">
        <v>120</v>
      </c>
      <c r="C72" s="15" t="s">
        <v>69</v>
      </c>
      <c r="D72" s="16">
        <v>8000</v>
      </c>
      <c r="E72" s="17" t="s">
        <v>46</v>
      </c>
      <c r="F72" s="1"/>
    </row>
    <row r="73" spans="1:6" ht="18" customHeight="1">
      <c r="A73" s="15" t="s">
        <v>138</v>
      </c>
      <c r="B73" s="15" t="s">
        <v>101</v>
      </c>
      <c r="C73" s="15" t="s">
        <v>69</v>
      </c>
      <c r="D73" s="16">
        <v>8000</v>
      </c>
      <c r="E73" s="17" t="s">
        <v>46</v>
      </c>
      <c r="F73" s="1"/>
    </row>
    <row r="74" spans="1:6" ht="18" customHeight="1">
      <c r="A74" s="15" t="s">
        <v>139</v>
      </c>
      <c r="B74" s="15" t="s">
        <v>101</v>
      </c>
      <c r="C74" s="15" t="s">
        <v>66</v>
      </c>
      <c r="D74" s="16">
        <v>13000</v>
      </c>
      <c r="E74" s="17" t="s">
        <v>46</v>
      </c>
      <c r="F74" s="1"/>
    </row>
    <row r="75" spans="1:6" ht="18" customHeight="1">
      <c r="A75" s="15" t="s">
        <v>140</v>
      </c>
      <c r="B75" s="15" t="s">
        <v>120</v>
      </c>
      <c r="C75" s="15" t="s">
        <v>69</v>
      </c>
      <c r="D75" s="16">
        <v>20000</v>
      </c>
      <c r="E75" s="17" t="s">
        <v>46</v>
      </c>
      <c r="F75" s="1"/>
    </row>
    <row r="76" spans="1:6" ht="18" customHeight="1">
      <c r="A76" s="15" t="s">
        <v>141</v>
      </c>
      <c r="B76" s="15" t="s">
        <v>101</v>
      </c>
      <c r="C76" s="15" t="s">
        <v>69</v>
      </c>
      <c r="D76" s="16">
        <v>13000</v>
      </c>
      <c r="E76" s="17" t="s">
        <v>46</v>
      </c>
      <c r="F76" s="1"/>
    </row>
    <row r="77" spans="1:6" ht="18" customHeight="1">
      <c r="A77" s="15" t="s">
        <v>142</v>
      </c>
      <c r="B77" s="15" t="s">
        <v>120</v>
      </c>
      <c r="C77" s="15" t="s">
        <v>69</v>
      </c>
      <c r="D77" s="16">
        <v>10000</v>
      </c>
      <c r="E77" s="17" t="s">
        <v>46</v>
      </c>
      <c r="F77" s="1"/>
    </row>
    <row r="78" spans="1:6" ht="18" customHeight="1">
      <c r="A78" s="15" t="s">
        <v>143</v>
      </c>
      <c r="B78" s="15" t="s">
        <v>101</v>
      </c>
      <c r="C78" s="15" t="s">
        <v>69</v>
      </c>
      <c r="D78" s="16">
        <v>12000</v>
      </c>
      <c r="E78" s="17" t="s">
        <v>46</v>
      </c>
      <c r="F78" s="1"/>
    </row>
    <row r="79" spans="1:6" ht="18" customHeight="1">
      <c r="A79" s="15" t="s">
        <v>144</v>
      </c>
      <c r="B79" s="15" t="s">
        <v>101</v>
      </c>
      <c r="C79" s="15" t="s">
        <v>145</v>
      </c>
      <c r="D79" s="16">
        <v>10000</v>
      </c>
      <c r="E79" s="17" t="s">
        <v>46</v>
      </c>
      <c r="F79" s="1"/>
    </row>
    <row r="80" spans="1:6" ht="18" customHeight="1">
      <c r="A80" s="15" t="s">
        <v>146</v>
      </c>
      <c r="B80" s="15" t="s">
        <v>51</v>
      </c>
      <c r="C80" s="15" t="s">
        <v>116</v>
      </c>
      <c r="D80" s="16">
        <v>60000</v>
      </c>
      <c r="E80" s="17" t="s">
        <v>46</v>
      </c>
      <c r="F80" s="1"/>
    </row>
    <row r="81" spans="1:6" ht="18" customHeight="1">
      <c r="A81" s="151" t="s">
        <v>147</v>
      </c>
      <c r="B81" s="152"/>
      <c r="C81" s="152"/>
      <c r="D81" s="152"/>
      <c r="E81" s="153"/>
      <c r="F81" s="1"/>
    </row>
    <row r="82" spans="1:6" ht="18" customHeight="1">
      <c r="A82" s="151" t="s">
        <v>148</v>
      </c>
      <c r="B82" s="152"/>
      <c r="C82" s="152"/>
      <c r="D82" s="152"/>
      <c r="E82" s="153"/>
      <c r="F82" s="1"/>
    </row>
    <row r="83" spans="1:6" ht="18" customHeight="1">
      <c r="A83" s="15" t="s">
        <v>149</v>
      </c>
      <c r="B83" s="15" t="s">
        <v>26</v>
      </c>
      <c r="C83" s="15" t="s">
        <v>91</v>
      </c>
      <c r="D83" s="16">
        <v>27500</v>
      </c>
      <c r="E83" s="17" t="s">
        <v>46</v>
      </c>
      <c r="F83" s="1"/>
    </row>
    <row r="84" spans="1:6" ht="18" customHeight="1">
      <c r="A84" s="15" t="s">
        <v>150</v>
      </c>
      <c r="B84" s="15" t="s">
        <v>26</v>
      </c>
      <c r="C84" s="15" t="s">
        <v>91</v>
      </c>
      <c r="D84" s="16">
        <v>27500</v>
      </c>
      <c r="E84" s="17" t="s">
        <v>46</v>
      </c>
      <c r="F84" s="1"/>
    </row>
    <row r="85" spans="1:6" ht="18" customHeight="1">
      <c r="A85" s="15" t="s">
        <v>151</v>
      </c>
      <c r="B85" s="15" t="s">
        <v>26</v>
      </c>
      <c r="C85" s="15" t="s">
        <v>152</v>
      </c>
      <c r="D85" s="16">
        <v>24500</v>
      </c>
      <c r="E85" s="17" t="s">
        <v>46</v>
      </c>
      <c r="F85" s="1"/>
    </row>
    <row r="86" spans="1:6" ht="18" customHeight="1">
      <c r="A86" s="151" t="s">
        <v>153</v>
      </c>
      <c r="B86" s="152"/>
      <c r="C86" s="152"/>
      <c r="D86" s="152"/>
      <c r="E86" s="153"/>
      <c r="F86" s="1"/>
    </row>
    <row r="87" spans="1:6" ht="18" customHeight="1">
      <c r="A87" s="15" t="s">
        <v>154</v>
      </c>
      <c r="B87" s="15" t="s">
        <v>26</v>
      </c>
      <c r="C87" s="15" t="s">
        <v>104</v>
      </c>
      <c r="D87" s="16">
        <v>78000</v>
      </c>
      <c r="E87" s="17" t="s">
        <v>46</v>
      </c>
      <c r="F87" s="1"/>
    </row>
    <row r="88" spans="1:6" ht="18" customHeight="1">
      <c r="A88" s="15" t="s">
        <v>155</v>
      </c>
      <c r="B88" s="15" t="s">
        <v>156</v>
      </c>
      <c r="C88" s="15" t="s">
        <v>91</v>
      </c>
      <c r="D88" s="16">
        <v>60000</v>
      </c>
      <c r="E88" s="17" t="s">
        <v>46</v>
      </c>
      <c r="F88" s="1"/>
    </row>
    <row r="89" spans="1:6" ht="18" customHeight="1">
      <c r="A89" s="15" t="s">
        <v>157</v>
      </c>
      <c r="B89" s="15" t="s">
        <v>156</v>
      </c>
      <c r="C89" s="15" t="s">
        <v>152</v>
      </c>
      <c r="D89" s="16">
        <v>43000</v>
      </c>
      <c r="E89" s="17" t="s">
        <v>46</v>
      </c>
      <c r="F89" s="1"/>
    </row>
    <row r="90" spans="1:6" ht="18" customHeight="1">
      <c r="A90" s="15" t="s">
        <v>158</v>
      </c>
      <c r="B90" s="15" t="s">
        <v>26</v>
      </c>
      <c r="C90" s="15" t="s">
        <v>104</v>
      </c>
      <c r="D90" s="16">
        <v>20000</v>
      </c>
      <c r="E90" s="17" t="s">
        <v>46</v>
      </c>
      <c r="F90" s="1"/>
    </row>
    <row r="91" spans="1:6" ht="18" customHeight="1">
      <c r="A91" s="15" t="s">
        <v>159</v>
      </c>
      <c r="B91" s="15" t="s">
        <v>156</v>
      </c>
      <c r="C91" s="15" t="s">
        <v>152</v>
      </c>
      <c r="D91" s="16">
        <v>30000</v>
      </c>
      <c r="E91" s="17" t="s">
        <v>46</v>
      </c>
      <c r="F91" s="1"/>
    </row>
    <row r="92" spans="1:6" ht="18" customHeight="1">
      <c r="A92" s="151" t="s">
        <v>160</v>
      </c>
      <c r="B92" s="152"/>
      <c r="C92" s="152"/>
      <c r="D92" s="152"/>
      <c r="E92" s="153"/>
      <c r="F92" s="1"/>
    </row>
    <row r="93" spans="1:6" ht="18" customHeight="1">
      <c r="A93" s="15" t="s">
        <v>161</v>
      </c>
      <c r="B93" s="15" t="s">
        <v>156</v>
      </c>
      <c r="C93" s="15" t="s">
        <v>162</v>
      </c>
      <c r="D93" s="16">
        <v>50000</v>
      </c>
      <c r="E93" s="17" t="s">
        <v>46</v>
      </c>
      <c r="F93" s="1"/>
    </row>
    <row r="94" spans="1:6" ht="18" customHeight="1">
      <c r="A94" s="15" t="s">
        <v>163</v>
      </c>
      <c r="B94" s="15" t="s">
        <v>156</v>
      </c>
      <c r="C94" s="15" t="s">
        <v>164</v>
      </c>
      <c r="D94" s="16">
        <v>78000</v>
      </c>
      <c r="E94" s="17" t="s">
        <v>46</v>
      </c>
      <c r="F94" s="1"/>
    </row>
    <row r="95" spans="1:6" ht="18" customHeight="1">
      <c r="A95" s="15" t="s">
        <v>165</v>
      </c>
      <c r="B95" s="15" t="s">
        <v>62</v>
      </c>
      <c r="C95" s="15" t="s">
        <v>166</v>
      </c>
      <c r="D95" s="16">
        <v>225000</v>
      </c>
      <c r="E95" s="17" t="s">
        <v>46</v>
      </c>
      <c r="F95" s="1"/>
    </row>
    <row r="96" spans="1:6" ht="18" customHeight="1">
      <c r="A96" s="15" t="s">
        <v>167</v>
      </c>
      <c r="B96" s="15" t="s">
        <v>62</v>
      </c>
      <c r="C96" s="15" t="s">
        <v>168</v>
      </c>
      <c r="D96" s="16"/>
      <c r="E96" s="17" t="s">
        <v>46</v>
      </c>
      <c r="F96" s="1"/>
    </row>
    <row r="97" spans="1:6" ht="18" customHeight="1">
      <c r="A97" s="15" t="s">
        <v>169</v>
      </c>
      <c r="B97" s="15" t="s">
        <v>62</v>
      </c>
      <c r="C97" s="15" t="s">
        <v>170</v>
      </c>
      <c r="D97" s="16"/>
      <c r="E97" s="17" t="s">
        <v>46</v>
      </c>
      <c r="F97" s="1"/>
    </row>
    <row r="98" spans="1:6" ht="18" customHeight="1">
      <c r="A98" s="15" t="s">
        <v>171</v>
      </c>
      <c r="B98" s="15" t="s">
        <v>78</v>
      </c>
      <c r="C98" s="15" t="s">
        <v>104</v>
      </c>
      <c r="D98" s="16">
        <v>21000</v>
      </c>
      <c r="E98" s="17" t="s">
        <v>46</v>
      </c>
      <c r="F98" s="1"/>
    </row>
    <row r="99" spans="1:6" ht="18" customHeight="1">
      <c r="A99" s="15" t="s">
        <v>172</v>
      </c>
      <c r="B99" s="15" t="s">
        <v>156</v>
      </c>
      <c r="C99" s="15" t="s">
        <v>91</v>
      </c>
      <c r="D99" s="16">
        <v>25000</v>
      </c>
      <c r="E99" s="17" t="s">
        <v>46</v>
      </c>
      <c r="F99" s="1"/>
    </row>
    <row r="100" spans="1:6" ht="18" customHeight="1">
      <c r="A100" s="15" t="s">
        <v>173</v>
      </c>
      <c r="B100" s="15" t="s">
        <v>62</v>
      </c>
      <c r="C100" s="15" t="s">
        <v>174</v>
      </c>
      <c r="D100" s="16"/>
      <c r="E100" s="17" t="s">
        <v>46</v>
      </c>
      <c r="F100" s="1"/>
    </row>
    <row r="101" spans="1:6" ht="18" customHeight="1">
      <c r="A101" s="15" t="s">
        <v>175</v>
      </c>
      <c r="B101" s="15" t="s">
        <v>62</v>
      </c>
      <c r="C101" s="15" t="s">
        <v>176</v>
      </c>
      <c r="D101" s="16">
        <v>162000</v>
      </c>
      <c r="E101" s="17" t="s">
        <v>46</v>
      </c>
      <c r="F101" s="1"/>
    </row>
    <row r="102" spans="1:6" ht="18" customHeight="1">
      <c r="A102" s="15" t="s">
        <v>177</v>
      </c>
      <c r="B102" s="15" t="s">
        <v>62</v>
      </c>
      <c r="C102" s="15" t="s">
        <v>178</v>
      </c>
      <c r="D102" s="16"/>
      <c r="E102" s="17" t="s">
        <v>46</v>
      </c>
      <c r="F102" s="1"/>
    </row>
    <row r="103" spans="1:6" ht="18" customHeight="1">
      <c r="A103" s="15" t="s">
        <v>179</v>
      </c>
      <c r="B103" s="15" t="s">
        <v>156</v>
      </c>
      <c r="C103" s="15" t="s">
        <v>180</v>
      </c>
      <c r="D103" s="16">
        <v>33000</v>
      </c>
      <c r="E103" s="17" t="s">
        <v>46</v>
      </c>
      <c r="F103" s="1"/>
    </row>
    <row r="104" spans="1:6" ht="18" customHeight="1">
      <c r="A104" s="15" t="s">
        <v>34</v>
      </c>
      <c r="B104" s="15" t="s">
        <v>156</v>
      </c>
      <c r="C104" s="15" t="s">
        <v>85</v>
      </c>
      <c r="D104" s="16">
        <v>17800</v>
      </c>
      <c r="E104" s="17" t="s">
        <v>46</v>
      </c>
      <c r="F104" s="1"/>
    </row>
    <row r="105" spans="1:6" ht="18" customHeight="1">
      <c r="A105" s="15" t="s">
        <v>181</v>
      </c>
      <c r="B105" s="15" t="s">
        <v>62</v>
      </c>
      <c r="C105" s="15" t="s">
        <v>182</v>
      </c>
      <c r="D105" s="16"/>
      <c r="E105" s="17" t="s">
        <v>46</v>
      </c>
      <c r="F105" s="1"/>
    </row>
    <row r="106" spans="1:6" ht="18" customHeight="1">
      <c r="A106" s="15" t="s">
        <v>183</v>
      </c>
      <c r="B106" s="15" t="s">
        <v>62</v>
      </c>
      <c r="C106" s="15" t="s">
        <v>184</v>
      </c>
      <c r="D106" s="16">
        <v>176000</v>
      </c>
      <c r="E106" s="17" t="s">
        <v>46</v>
      </c>
      <c r="F106" s="1"/>
    </row>
    <row r="107" spans="1:6" ht="18" customHeight="1">
      <c r="A107" s="151" t="s">
        <v>185</v>
      </c>
      <c r="B107" s="152"/>
      <c r="C107" s="152"/>
      <c r="D107" s="152"/>
      <c r="E107" s="153"/>
      <c r="F107" s="1"/>
    </row>
    <row r="108" spans="1:6" ht="18" customHeight="1">
      <c r="A108" s="15" t="s">
        <v>186</v>
      </c>
      <c r="B108" s="15" t="s">
        <v>51</v>
      </c>
      <c r="C108" s="15" t="s">
        <v>45</v>
      </c>
      <c r="D108" s="16">
        <v>108000</v>
      </c>
      <c r="E108" s="17" t="s">
        <v>46</v>
      </c>
      <c r="F108" s="1"/>
    </row>
    <row r="109" spans="1:6" ht="18" customHeight="1">
      <c r="A109" s="15" t="s">
        <v>187</v>
      </c>
      <c r="B109" s="15" t="s">
        <v>51</v>
      </c>
      <c r="C109" s="15" t="s">
        <v>52</v>
      </c>
      <c r="D109" s="16">
        <v>108000</v>
      </c>
      <c r="E109" s="17" t="s">
        <v>46</v>
      </c>
      <c r="F109" s="1"/>
    </row>
    <row r="110" spans="1:6" ht="18" customHeight="1">
      <c r="A110" s="151" t="s">
        <v>188</v>
      </c>
      <c r="B110" s="152"/>
      <c r="C110" s="152"/>
      <c r="D110" s="152"/>
      <c r="E110" s="153"/>
      <c r="F110" s="1"/>
    </row>
    <row r="111" spans="1:6" ht="18" customHeight="1">
      <c r="A111" s="15" t="s">
        <v>189</v>
      </c>
      <c r="B111" s="15" t="s">
        <v>62</v>
      </c>
      <c r="C111" s="15" t="s">
        <v>66</v>
      </c>
      <c r="D111" s="16">
        <v>28000</v>
      </c>
      <c r="E111" s="17" t="s">
        <v>46</v>
      </c>
      <c r="F111" s="1"/>
    </row>
    <row r="112" spans="1:6" ht="18" customHeight="1">
      <c r="A112" s="151" t="s">
        <v>190</v>
      </c>
      <c r="B112" s="152"/>
      <c r="C112" s="152"/>
      <c r="D112" s="152"/>
      <c r="E112" s="153"/>
      <c r="F112" s="1"/>
    </row>
    <row r="113" spans="1:6" ht="18" customHeight="1">
      <c r="A113" s="15" t="s">
        <v>191</v>
      </c>
      <c r="B113" s="15" t="s">
        <v>62</v>
      </c>
      <c r="C113" s="15" t="s">
        <v>192</v>
      </c>
      <c r="D113" s="16">
        <v>51000</v>
      </c>
      <c r="E113" s="17" t="s">
        <v>46</v>
      </c>
      <c r="F113" s="1"/>
    </row>
    <row r="114" spans="1:6" ht="18" customHeight="1">
      <c r="A114" s="15" t="s">
        <v>191</v>
      </c>
      <c r="B114" s="15" t="s">
        <v>62</v>
      </c>
      <c r="C114" s="15" t="s">
        <v>193</v>
      </c>
      <c r="D114" s="16">
        <v>56000</v>
      </c>
      <c r="E114" s="17" t="s">
        <v>46</v>
      </c>
      <c r="F114" s="1"/>
    </row>
    <row r="115" spans="1:6" ht="18" customHeight="1">
      <c r="A115" s="15" t="s">
        <v>19</v>
      </c>
      <c r="B115" s="15" t="s">
        <v>62</v>
      </c>
      <c r="C115" s="15" t="s">
        <v>69</v>
      </c>
      <c r="D115" s="16">
        <v>44500</v>
      </c>
      <c r="E115" s="17" t="s">
        <v>46</v>
      </c>
      <c r="F115" s="1"/>
    </row>
    <row r="116" spans="1:6" ht="18" customHeight="1">
      <c r="A116" s="151" t="s">
        <v>194</v>
      </c>
      <c r="B116" s="152"/>
      <c r="C116" s="152"/>
      <c r="D116" s="152"/>
      <c r="E116" s="153"/>
      <c r="F116" s="1"/>
    </row>
    <row r="117" spans="1:6" ht="18" customHeight="1">
      <c r="A117" s="151" t="s">
        <v>31</v>
      </c>
      <c r="B117" s="152"/>
      <c r="C117" s="152"/>
      <c r="D117" s="152"/>
      <c r="E117" s="153"/>
      <c r="F117" s="1"/>
    </row>
    <row r="118" spans="1:6" ht="18" customHeight="1">
      <c r="A118" s="15" t="s">
        <v>195</v>
      </c>
      <c r="B118" s="15" t="s">
        <v>20</v>
      </c>
      <c r="C118" s="15" t="s">
        <v>57</v>
      </c>
      <c r="D118" s="16">
        <v>15000</v>
      </c>
      <c r="E118" s="17" t="s">
        <v>46</v>
      </c>
      <c r="F118" s="1"/>
    </row>
    <row r="119" spans="1:6" ht="18" customHeight="1">
      <c r="A119" s="15" t="s">
        <v>196</v>
      </c>
      <c r="B119" s="15" t="s">
        <v>20</v>
      </c>
      <c r="C119" s="15" t="s">
        <v>57</v>
      </c>
      <c r="D119" s="16">
        <v>15400</v>
      </c>
      <c r="E119" s="17" t="s">
        <v>46</v>
      </c>
      <c r="F119" s="1"/>
    </row>
    <row r="120" spans="1:6" ht="18" customHeight="1">
      <c r="A120" s="15" t="s">
        <v>197</v>
      </c>
      <c r="B120" s="15" t="s">
        <v>20</v>
      </c>
      <c r="C120" s="15" t="s">
        <v>57</v>
      </c>
      <c r="D120" s="16">
        <v>15000</v>
      </c>
      <c r="E120" s="17" t="s">
        <v>46</v>
      </c>
      <c r="F120" s="1"/>
    </row>
    <row r="121" spans="1:6" ht="18" customHeight="1">
      <c r="A121" s="15" t="s">
        <v>198</v>
      </c>
      <c r="B121" s="15" t="s">
        <v>20</v>
      </c>
      <c r="C121" s="15" t="s">
        <v>57</v>
      </c>
      <c r="D121" s="16">
        <v>15000</v>
      </c>
      <c r="E121" s="17" t="s">
        <v>46</v>
      </c>
      <c r="F121" s="1"/>
    </row>
    <row r="122" spans="1:6" ht="18" customHeight="1">
      <c r="A122" s="15" t="s">
        <v>199</v>
      </c>
      <c r="B122" s="15" t="s">
        <v>20</v>
      </c>
      <c r="C122" s="15" t="s">
        <v>57</v>
      </c>
      <c r="D122" s="16">
        <v>8000</v>
      </c>
      <c r="E122" s="17" t="s">
        <v>46</v>
      </c>
      <c r="F122" s="1"/>
    </row>
    <row r="123" spans="1:6" ht="18" customHeight="1">
      <c r="A123" s="15" t="s">
        <v>200</v>
      </c>
      <c r="B123" s="15" t="s">
        <v>20</v>
      </c>
      <c r="C123" s="15" t="s">
        <v>57</v>
      </c>
      <c r="D123" s="16">
        <v>9000</v>
      </c>
      <c r="E123" s="17" t="s">
        <v>46</v>
      </c>
      <c r="F123" s="1"/>
    </row>
    <row r="124" spans="1:6" ht="18" customHeight="1">
      <c r="A124" s="15" t="s">
        <v>201</v>
      </c>
      <c r="B124" s="15" t="s">
        <v>20</v>
      </c>
      <c r="C124" s="15" t="s">
        <v>57</v>
      </c>
      <c r="D124" s="16">
        <v>10000</v>
      </c>
      <c r="E124" s="17" t="s">
        <v>46</v>
      </c>
      <c r="F124" s="1"/>
    </row>
    <row r="125" spans="1:6" ht="18" customHeight="1">
      <c r="A125" s="15" t="s">
        <v>202</v>
      </c>
      <c r="B125" s="15" t="s">
        <v>20</v>
      </c>
      <c r="C125" s="15" t="s">
        <v>57</v>
      </c>
      <c r="D125" s="16">
        <v>9000</v>
      </c>
      <c r="E125" s="17" t="s">
        <v>46</v>
      </c>
      <c r="F125" s="1"/>
    </row>
    <row r="126" spans="1:6" ht="18" customHeight="1">
      <c r="A126" s="15" t="s">
        <v>203</v>
      </c>
      <c r="B126" s="15" t="s">
        <v>20</v>
      </c>
      <c r="C126" s="15" t="s">
        <v>57</v>
      </c>
      <c r="D126" s="16">
        <v>11000</v>
      </c>
      <c r="E126" s="17" t="s">
        <v>46</v>
      </c>
      <c r="F126" s="1"/>
    </row>
    <row r="127" spans="1:6" ht="18" customHeight="1">
      <c r="A127" s="15" t="s">
        <v>204</v>
      </c>
      <c r="B127" s="15" t="s">
        <v>20</v>
      </c>
      <c r="C127" s="15" t="s">
        <v>57</v>
      </c>
      <c r="D127" s="16">
        <v>15000</v>
      </c>
      <c r="E127" s="17" t="s">
        <v>46</v>
      </c>
      <c r="F127" s="1"/>
    </row>
    <row r="128" spans="1:6" ht="18" customHeight="1">
      <c r="A128" s="15" t="s">
        <v>205</v>
      </c>
      <c r="B128" s="15" t="s">
        <v>20</v>
      </c>
      <c r="C128" s="15" t="s">
        <v>57</v>
      </c>
      <c r="D128" s="16"/>
      <c r="E128" s="17" t="s">
        <v>46</v>
      </c>
      <c r="F128" s="1"/>
    </row>
    <row r="129" spans="1:6" ht="18" customHeight="1">
      <c r="A129" s="15" t="s">
        <v>206</v>
      </c>
      <c r="B129" s="15" t="s">
        <v>20</v>
      </c>
      <c r="C129" s="15" t="s">
        <v>57</v>
      </c>
      <c r="D129" s="16">
        <v>17000</v>
      </c>
      <c r="E129" s="17" t="s">
        <v>46</v>
      </c>
      <c r="F129" s="1"/>
    </row>
    <row r="130" spans="1:6" ht="18" customHeight="1">
      <c r="A130" s="15" t="s">
        <v>207</v>
      </c>
      <c r="B130" s="15" t="s">
        <v>20</v>
      </c>
      <c r="C130" s="15" t="s">
        <v>57</v>
      </c>
      <c r="D130" s="16">
        <v>12000</v>
      </c>
      <c r="E130" s="17" t="s">
        <v>46</v>
      </c>
      <c r="F130" s="1"/>
    </row>
    <row r="131" spans="1:6" ht="18" customHeight="1">
      <c r="A131" s="151" t="s">
        <v>208</v>
      </c>
      <c r="B131" s="152"/>
      <c r="C131" s="152"/>
      <c r="D131" s="152"/>
      <c r="E131" s="153"/>
      <c r="F131" s="1"/>
    </row>
    <row r="132" spans="1:6" ht="18" customHeight="1">
      <c r="A132" s="15" t="s">
        <v>209</v>
      </c>
      <c r="B132" s="15" t="s">
        <v>20</v>
      </c>
      <c r="C132" s="15" t="s">
        <v>57</v>
      </c>
      <c r="D132" s="16">
        <v>13500</v>
      </c>
      <c r="E132" s="17" t="s">
        <v>46</v>
      </c>
      <c r="F132" s="1"/>
    </row>
    <row r="133" spans="1:6" ht="18" customHeight="1">
      <c r="A133" s="15" t="s">
        <v>210</v>
      </c>
      <c r="B133" s="15" t="s">
        <v>20</v>
      </c>
      <c r="C133" s="15" t="s">
        <v>57</v>
      </c>
      <c r="D133" s="16">
        <v>13500</v>
      </c>
      <c r="E133" s="17" t="s">
        <v>46</v>
      </c>
      <c r="F133" s="1"/>
    </row>
    <row r="134" spans="1:6" ht="18" customHeight="1">
      <c r="A134" s="15" t="s">
        <v>211</v>
      </c>
      <c r="B134" s="15" t="s">
        <v>20</v>
      </c>
      <c r="C134" s="15" t="s">
        <v>57</v>
      </c>
      <c r="D134" s="16">
        <v>13000</v>
      </c>
      <c r="E134" s="17" t="s">
        <v>46</v>
      </c>
      <c r="F134" s="1"/>
    </row>
    <row r="135" spans="1:6" ht="18" customHeight="1">
      <c r="A135" s="15" t="s">
        <v>212</v>
      </c>
      <c r="B135" s="15" t="s">
        <v>20</v>
      </c>
      <c r="C135" s="15" t="s">
        <v>57</v>
      </c>
      <c r="D135" s="16">
        <v>13000</v>
      </c>
      <c r="E135" s="17" t="s">
        <v>46</v>
      </c>
      <c r="F135" s="1"/>
    </row>
    <row r="136" spans="1:6" ht="18" customHeight="1">
      <c r="A136" s="15" t="s">
        <v>213</v>
      </c>
      <c r="B136" s="15" t="s">
        <v>20</v>
      </c>
      <c r="C136" s="15" t="s">
        <v>57</v>
      </c>
      <c r="D136" s="16">
        <v>13000</v>
      </c>
      <c r="E136" s="17" t="s">
        <v>46</v>
      </c>
      <c r="F136" s="1"/>
    </row>
    <row r="137" spans="1:6" ht="18" customHeight="1">
      <c r="A137" s="151" t="s">
        <v>214</v>
      </c>
      <c r="B137" s="152"/>
      <c r="C137" s="152"/>
      <c r="D137" s="152"/>
      <c r="E137" s="153"/>
      <c r="F137" s="1"/>
    </row>
    <row r="138" spans="1:6" ht="18" customHeight="1">
      <c r="A138" s="15" t="s">
        <v>215</v>
      </c>
      <c r="B138" s="15" t="s">
        <v>20</v>
      </c>
      <c r="C138" s="15" t="s">
        <v>57</v>
      </c>
      <c r="D138" s="16">
        <v>4000</v>
      </c>
      <c r="E138" s="17" t="s">
        <v>46</v>
      </c>
      <c r="F138" s="1"/>
    </row>
    <row r="139" spans="1:6" ht="18" customHeight="1">
      <c r="A139" s="15" t="s">
        <v>216</v>
      </c>
      <c r="B139" s="15" t="s">
        <v>20</v>
      </c>
      <c r="C139" s="15" t="s">
        <v>57</v>
      </c>
      <c r="D139" s="16">
        <v>1400</v>
      </c>
      <c r="E139" s="17" t="s">
        <v>46</v>
      </c>
      <c r="F139" s="1"/>
    </row>
    <row r="140" spans="1:6" ht="18" customHeight="1">
      <c r="A140" s="15" t="s">
        <v>30</v>
      </c>
      <c r="B140" s="15" t="s">
        <v>20</v>
      </c>
      <c r="C140" s="15" t="s">
        <v>57</v>
      </c>
      <c r="D140" s="16">
        <v>7600</v>
      </c>
      <c r="E140" s="17" t="s">
        <v>46</v>
      </c>
      <c r="F140" s="1"/>
    </row>
    <row r="141" spans="1:6" ht="18" customHeight="1">
      <c r="A141" s="15" t="s">
        <v>217</v>
      </c>
      <c r="B141" s="15" t="s">
        <v>20</v>
      </c>
      <c r="C141" s="15" t="s">
        <v>57</v>
      </c>
      <c r="D141" s="16">
        <v>5600</v>
      </c>
      <c r="E141" s="17" t="s">
        <v>46</v>
      </c>
      <c r="F141" s="1"/>
    </row>
    <row r="142" spans="1:6" ht="18" customHeight="1">
      <c r="A142" s="15" t="s">
        <v>218</v>
      </c>
      <c r="B142" s="15" t="s">
        <v>20</v>
      </c>
      <c r="C142" s="15" t="s">
        <v>57</v>
      </c>
      <c r="D142" s="16">
        <v>6000</v>
      </c>
      <c r="E142" s="17" t="s">
        <v>46</v>
      </c>
      <c r="F142" s="1"/>
    </row>
    <row r="143" spans="1:6" ht="18" customHeight="1">
      <c r="A143" s="151" t="s">
        <v>219</v>
      </c>
      <c r="B143" s="152"/>
      <c r="C143" s="152"/>
      <c r="D143" s="152"/>
      <c r="E143" s="153"/>
      <c r="F143" s="1"/>
    </row>
    <row r="144" spans="1:6" ht="18" customHeight="1">
      <c r="A144" s="15" t="s">
        <v>220</v>
      </c>
      <c r="B144" s="15" t="s">
        <v>20</v>
      </c>
      <c r="C144" s="15" t="s">
        <v>57</v>
      </c>
      <c r="D144" s="16">
        <v>16000</v>
      </c>
      <c r="E144" s="17" t="s">
        <v>46</v>
      </c>
      <c r="F144" s="1"/>
    </row>
    <row r="145" spans="1:6" ht="18" customHeight="1">
      <c r="A145" s="15" t="s">
        <v>221</v>
      </c>
      <c r="B145" s="15" t="s">
        <v>20</v>
      </c>
      <c r="C145" s="15" t="s">
        <v>57</v>
      </c>
      <c r="D145" s="16">
        <v>12000</v>
      </c>
      <c r="E145" s="17" t="s">
        <v>46</v>
      </c>
      <c r="F145" s="1"/>
    </row>
    <row r="146" spans="1:6" ht="18" customHeight="1">
      <c r="A146" s="15" t="s">
        <v>222</v>
      </c>
      <c r="B146" s="15" t="s">
        <v>20</v>
      </c>
      <c r="C146" s="15" t="s">
        <v>57</v>
      </c>
      <c r="D146" s="16">
        <v>8000</v>
      </c>
      <c r="E146" s="17" t="s">
        <v>46</v>
      </c>
      <c r="F146" s="1"/>
    </row>
    <row r="147" spans="1:6" ht="18" customHeight="1">
      <c r="A147" s="15" t="s">
        <v>223</v>
      </c>
      <c r="B147" s="15" t="s">
        <v>20</v>
      </c>
      <c r="C147" s="15" t="s">
        <v>57</v>
      </c>
      <c r="D147" s="16">
        <v>14000</v>
      </c>
      <c r="E147" s="17" t="s">
        <v>46</v>
      </c>
      <c r="F147" s="1"/>
    </row>
    <row r="148" spans="1:6" ht="18" customHeight="1">
      <c r="A148" s="15" t="s">
        <v>224</v>
      </c>
      <c r="B148" s="15" t="s">
        <v>20</v>
      </c>
      <c r="C148" s="15" t="s">
        <v>57</v>
      </c>
      <c r="D148" s="16">
        <v>10000</v>
      </c>
      <c r="E148" s="17" t="s">
        <v>46</v>
      </c>
      <c r="F148" s="1"/>
    </row>
    <row r="149" spans="1:6" ht="18" customHeight="1">
      <c r="A149" s="15" t="s">
        <v>225</v>
      </c>
      <c r="B149" s="15" t="s">
        <v>20</v>
      </c>
      <c r="C149" s="15" t="s">
        <v>57</v>
      </c>
      <c r="D149" s="16">
        <v>10000</v>
      </c>
      <c r="E149" s="17" t="s">
        <v>46</v>
      </c>
      <c r="F149" s="1"/>
    </row>
    <row r="150" spans="1:6" ht="18" customHeight="1">
      <c r="A150" s="151" t="s">
        <v>226</v>
      </c>
      <c r="B150" s="152"/>
      <c r="C150" s="152"/>
      <c r="D150" s="152"/>
      <c r="E150" s="153"/>
      <c r="F150" s="1"/>
    </row>
    <row r="151" spans="1:6" ht="18" customHeight="1">
      <c r="A151" s="15" t="s">
        <v>227</v>
      </c>
      <c r="B151" s="15" t="s">
        <v>62</v>
      </c>
      <c r="C151" s="15" t="s">
        <v>228</v>
      </c>
      <c r="D151" s="16"/>
      <c r="E151" s="17" t="s">
        <v>46</v>
      </c>
      <c r="F151" s="1"/>
    </row>
    <row r="152" spans="1:6" ht="18" customHeight="1">
      <c r="A152" s="15" t="s">
        <v>229</v>
      </c>
      <c r="B152" s="15" t="s">
        <v>20</v>
      </c>
      <c r="C152" s="15" t="s">
        <v>57</v>
      </c>
      <c r="D152" s="16">
        <v>9000</v>
      </c>
      <c r="E152" s="17" t="s">
        <v>46</v>
      </c>
      <c r="F152" s="1"/>
    </row>
    <row r="153" spans="1:6" ht="18" customHeight="1">
      <c r="A153" s="15" t="s">
        <v>230</v>
      </c>
      <c r="B153" s="15" t="s">
        <v>20</v>
      </c>
      <c r="C153" s="15" t="s">
        <v>57</v>
      </c>
      <c r="D153" s="16">
        <v>12000</v>
      </c>
      <c r="E153" s="17" t="s">
        <v>46</v>
      </c>
      <c r="F153" s="1"/>
    </row>
    <row r="154" spans="1:6" ht="18" customHeight="1">
      <c r="A154" s="15" t="s">
        <v>231</v>
      </c>
      <c r="B154" s="15" t="s">
        <v>20</v>
      </c>
      <c r="C154" s="15" t="s">
        <v>57</v>
      </c>
      <c r="D154" s="16">
        <v>9000</v>
      </c>
      <c r="E154" s="17" t="s">
        <v>46</v>
      </c>
      <c r="F154" s="1"/>
    </row>
    <row r="155" spans="1:6" ht="18" customHeight="1">
      <c r="A155" s="15" t="s">
        <v>232</v>
      </c>
      <c r="B155" s="15" t="s">
        <v>20</v>
      </c>
      <c r="C155" s="15" t="s">
        <v>57</v>
      </c>
      <c r="D155" s="16">
        <v>26000</v>
      </c>
      <c r="E155" s="17" t="s">
        <v>46</v>
      </c>
      <c r="F155" s="1"/>
    </row>
    <row r="156" spans="1:6" ht="18" customHeight="1">
      <c r="A156" s="151" t="s">
        <v>233</v>
      </c>
      <c r="B156" s="152"/>
      <c r="C156" s="152"/>
      <c r="D156" s="152"/>
      <c r="E156" s="153"/>
      <c r="F156" s="1"/>
    </row>
    <row r="157" spans="1:6" ht="18" customHeight="1">
      <c r="A157" s="15" t="s">
        <v>234</v>
      </c>
      <c r="B157" s="15" t="s">
        <v>235</v>
      </c>
      <c r="C157" s="15" t="s">
        <v>236</v>
      </c>
      <c r="D157" s="16">
        <v>7500</v>
      </c>
      <c r="E157" s="17" t="s">
        <v>46</v>
      </c>
      <c r="F157" s="1"/>
    </row>
    <row r="158" spans="1:6" ht="18" customHeight="1">
      <c r="A158" s="15" t="s">
        <v>237</v>
      </c>
      <c r="B158" s="15" t="s">
        <v>235</v>
      </c>
      <c r="C158" s="15" t="s">
        <v>236</v>
      </c>
      <c r="D158" s="16">
        <v>8000</v>
      </c>
      <c r="E158" s="17" t="s">
        <v>46</v>
      </c>
      <c r="F158" s="1"/>
    </row>
    <row r="159" spans="1:6" ht="18" customHeight="1">
      <c r="A159" s="15" t="s">
        <v>238</v>
      </c>
      <c r="B159" s="15" t="s">
        <v>235</v>
      </c>
      <c r="C159" s="15" t="s">
        <v>236</v>
      </c>
      <c r="D159" s="16">
        <v>6800</v>
      </c>
      <c r="E159" s="17" t="s">
        <v>46</v>
      </c>
      <c r="F159" s="1"/>
    </row>
    <row r="160" spans="1:6" ht="18" customHeight="1">
      <c r="A160" s="15" t="s">
        <v>239</v>
      </c>
      <c r="B160" s="15" t="s">
        <v>235</v>
      </c>
      <c r="C160" s="15" t="s">
        <v>236</v>
      </c>
      <c r="D160" s="16">
        <v>8500</v>
      </c>
      <c r="E160" s="17" t="s">
        <v>46</v>
      </c>
      <c r="F160" s="1"/>
    </row>
    <row r="161" spans="1:6" ht="15">
      <c r="A161" s="2"/>
      <c r="B161" s="2"/>
      <c r="C161" s="2"/>
      <c r="D161" s="3"/>
      <c r="E161" s="2"/>
      <c r="F161" s="1"/>
    </row>
  </sheetData>
  <sheetProtection/>
  <mergeCells count="30">
    <mergeCell ref="A156:E156"/>
    <mergeCell ref="A86:E86"/>
    <mergeCell ref="A92:E92"/>
    <mergeCell ref="A107:E107"/>
    <mergeCell ref="A110:E110"/>
    <mergeCell ref="A112:E112"/>
    <mergeCell ref="A116:E116"/>
    <mergeCell ref="A117:E117"/>
    <mergeCell ref="A131:E131"/>
    <mergeCell ref="A137:E137"/>
    <mergeCell ref="A143:E143"/>
    <mergeCell ref="A150:E150"/>
    <mergeCell ref="A82:E82"/>
    <mergeCell ref="A42:E42"/>
    <mergeCell ref="A45:E45"/>
    <mergeCell ref="A48:E48"/>
    <mergeCell ref="A50:E50"/>
    <mergeCell ref="A51:E51"/>
    <mergeCell ref="A55:E55"/>
    <mergeCell ref="A64:E64"/>
    <mergeCell ref="A66:E66"/>
    <mergeCell ref="A69:E69"/>
    <mergeCell ref="A71:E71"/>
    <mergeCell ref="A81:E81"/>
    <mergeCell ref="A40:E40"/>
    <mergeCell ref="A1:E2"/>
    <mergeCell ref="A4:E4"/>
    <mergeCell ref="A5:E5"/>
    <mergeCell ref="A12:E12"/>
    <mergeCell ref="A39:E39"/>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D22"/>
  <sheetViews>
    <sheetView zoomScalePageLayoutView="0" workbookViewId="0" topLeftCell="A1">
      <selection activeCell="F7" sqref="F7"/>
    </sheetView>
  </sheetViews>
  <sheetFormatPr defaultColWidth="11.421875" defaultRowHeight="15"/>
  <cols>
    <col min="1" max="1" width="55.57421875" style="0" customWidth="1"/>
    <col min="2" max="2" width="31.7109375" style="0" customWidth="1"/>
    <col min="3" max="3" width="12.7109375" style="0" customWidth="1"/>
    <col min="4" max="4" width="26.140625" style="0" customWidth="1"/>
  </cols>
  <sheetData>
    <row r="1" spans="1:4" ht="20.25" customHeight="1">
      <c r="A1" s="159" t="s">
        <v>240</v>
      </c>
      <c r="B1" s="160"/>
      <c r="C1" s="160"/>
      <c r="D1" s="161"/>
    </row>
    <row r="2" spans="1:4" ht="15">
      <c r="A2" s="162" t="s">
        <v>241</v>
      </c>
      <c r="B2" s="163"/>
      <c r="C2" s="163"/>
      <c r="D2" s="164"/>
    </row>
    <row r="3" spans="1:4" ht="15">
      <c r="A3" s="165"/>
      <c r="B3" s="166"/>
      <c r="C3" s="166"/>
      <c r="D3" s="167"/>
    </row>
    <row r="4" spans="1:4" ht="15">
      <c r="A4" s="19"/>
      <c r="B4" s="19"/>
      <c r="C4" s="158" t="s">
        <v>39</v>
      </c>
      <c r="D4" s="19"/>
    </row>
    <row r="5" spans="1:4" ht="30">
      <c r="A5" s="19" t="s">
        <v>0</v>
      </c>
      <c r="B5" s="19" t="s">
        <v>37</v>
      </c>
      <c r="C5" s="158"/>
      <c r="D5" s="19" t="s">
        <v>40</v>
      </c>
    </row>
    <row r="6" spans="1:4" ht="19.5" customHeight="1">
      <c r="A6" s="20" t="s">
        <v>242</v>
      </c>
      <c r="B6" s="20" t="s">
        <v>243</v>
      </c>
      <c r="C6" s="21">
        <v>35000</v>
      </c>
      <c r="D6" s="22" t="s">
        <v>244</v>
      </c>
    </row>
    <row r="7" spans="1:4" ht="19.5" customHeight="1">
      <c r="A7" s="20" t="s">
        <v>245</v>
      </c>
      <c r="B7" s="20" t="s">
        <v>246</v>
      </c>
      <c r="C7" s="21">
        <v>100000</v>
      </c>
      <c r="D7" s="22" t="s">
        <v>244</v>
      </c>
    </row>
    <row r="8" spans="1:4" ht="19.5" customHeight="1">
      <c r="A8" s="20" t="s">
        <v>247</v>
      </c>
      <c r="B8" s="20" t="s">
        <v>246</v>
      </c>
      <c r="C8" s="21">
        <v>100000</v>
      </c>
      <c r="D8" s="22" t="s">
        <v>244</v>
      </c>
    </row>
    <row r="9" spans="1:4" ht="19.5" customHeight="1">
      <c r="A9" s="20" t="s">
        <v>248</v>
      </c>
      <c r="B9" s="20" t="s">
        <v>249</v>
      </c>
      <c r="C9" s="21">
        <v>900</v>
      </c>
      <c r="D9" s="22" t="s">
        <v>244</v>
      </c>
    </row>
    <row r="10" spans="1:4" ht="19.5" customHeight="1">
      <c r="A10" s="20" t="s">
        <v>250</v>
      </c>
      <c r="B10" s="20" t="s">
        <v>251</v>
      </c>
      <c r="C10" s="21">
        <v>12000</v>
      </c>
      <c r="D10" s="22" t="s">
        <v>244</v>
      </c>
    </row>
    <row r="11" spans="1:4" ht="19.5" customHeight="1">
      <c r="A11" s="20" t="s">
        <v>252</v>
      </c>
      <c r="B11" s="20" t="s">
        <v>253</v>
      </c>
      <c r="C11" s="21">
        <v>72000</v>
      </c>
      <c r="D11" s="22" t="s">
        <v>244</v>
      </c>
    </row>
    <row r="12" spans="1:4" ht="19.5" customHeight="1">
      <c r="A12" s="20" t="s">
        <v>254</v>
      </c>
      <c r="B12" s="20" t="s">
        <v>255</v>
      </c>
      <c r="C12" s="21">
        <v>46000</v>
      </c>
      <c r="D12" s="22" t="s">
        <v>244</v>
      </c>
    </row>
    <row r="13" spans="1:4" ht="19.5" customHeight="1">
      <c r="A13" s="20" t="s">
        <v>254</v>
      </c>
      <c r="B13" s="20" t="s">
        <v>256</v>
      </c>
      <c r="C13" s="21">
        <v>48000</v>
      </c>
      <c r="D13" s="22" t="s">
        <v>244</v>
      </c>
    </row>
    <row r="14" spans="1:4" ht="19.5" customHeight="1">
      <c r="A14" s="20" t="s">
        <v>257</v>
      </c>
      <c r="B14" s="20" t="s">
        <v>258</v>
      </c>
      <c r="C14" s="21">
        <v>85000</v>
      </c>
      <c r="D14" s="22" t="s">
        <v>244</v>
      </c>
    </row>
    <row r="15" spans="1:4" ht="19.5" customHeight="1">
      <c r="A15" s="20" t="s">
        <v>259</v>
      </c>
      <c r="B15" s="20" t="s">
        <v>260</v>
      </c>
      <c r="C15" s="21">
        <v>196000</v>
      </c>
      <c r="D15" s="22" t="s">
        <v>244</v>
      </c>
    </row>
    <row r="16" spans="1:4" ht="19.5" customHeight="1">
      <c r="A16" s="20" t="s">
        <v>261</v>
      </c>
      <c r="B16" s="20" t="s">
        <v>262</v>
      </c>
      <c r="C16" s="21">
        <v>19500</v>
      </c>
      <c r="D16" s="22" t="s">
        <v>244</v>
      </c>
    </row>
    <row r="17" spans="1:4" ht="19.5" customHeight="1">
      <c r="A17" s="20" t="s">
        <v>263</v>
      </c>
      <c r="B17" s="20" t="s">
        <v>264</v>
      </c>
      <c r="C17" s="21">
        <v>42000</v>
      </c>
      <c r="D17" s="22" t="s">
        <v>244</v>
      </c>
    </row>
    <row r="18" spans="1:4" ht="19.5" customHeight="1">
      <c r="A18" s="20" t="s">
        <v>265</v>
      </c>
      <c r="B18" s="20" t="s">
        <v>266</v>
      </c>
      <c r="C18" s="21">
        <v>29000</v>
      </c>
      <c r="D18" s="22" t="s">
        <v>244</v>
      </c>
    </row>
    <row r="19" spans="1:4" ht="19.5" customHeight="1">
      <c r="A19" s="20" t="s">
        <v>267</v>
      </c>
      <c r="B19" s="20" t="s">
        <v>268</v>
      </c>
      <c r="C19" s="21">
        <v>19000</v>
      </c>
      <c r="D19" s="22" t="s">
        <v>244</v>
      </c>
    </row>
    <row r="20" spans="1:4" ht="19.5" customHeight="1">
      <c r="A20" s="20" t="s">
        <v>269</v>
      </c>
      <c r="B20" s="20" t="s">
        <v>270</v>
      </c>
      <c r="C20" s="21">
        <v>19500</v>
      </c>
      <c r="D20" s="22" t="s">
        <v>244</v>
      </c>
    </row>
    <row r="21" spans="1:4" ht="19.5" customHeight="1">
      <c r="A21" s="20" t="s">
        <v>271</v>
      </c>
      <c r="B21" s="20" t="s">
        <v>272</v>
      </c>
      <c r="C21" s="21">
        <v>4500</v>
      </c>
      <c r="D21" s="22" t="s">
        <v>244</v>
      </c>
    </row>
    <row r="22" spans="1:4" ht="19.5" customHeight="1">
      <c r="A22" s="20" t="s">
        <v>273</v>
      </c>
      <c r="B22" s="20" t="s">
        <v>274</v>
      </c>
      <c r="C22" s="21">
        <v>190000</v>
      </c>
      <c r="D22" s="22" t="s">
        <v>244</v>
      </c>
    </row>
  </sheetData>
  <sheetProtection/>
  <mergeCells count="3">
    <mergeCell ref="C4:C5"/>
    <mergeCell ref="A1:D1"/>
    <mergeCell ref="A2:D3"/>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Q26" sqref="Q26"/>
    </sheetView>
  </sheetViews>
  <sheetFormatPr defaultColWidth="11.421875" defaultRowHeight="15"/>
  <sheetData/>
  <sheetProtection/>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A1:E84"/>
  <sheetViews>
    <sheetView tabSelected="1" zoomScalePageLayoutView="0" workbookViewId="0" topLeftCell="A1">
      <selection activeCell="H9" sqref="H9"/>
    </sheetView>
  </sheetViews>
  <sheetFormatPr defaultColWidth="11.421875" defaultRowHeight="15"/>
  <cols>
    <col min="1" max="1" width="37.00390625" style="0" customWidth="1"/>
    <col min="2" max="2" width="34.7109375" style="0" customWidth="1"/>
    <col min="3" max="3" width="22.28125" style="0" customWidth="1"/>
    <col min="4" max="4" width="38.57421875" style="0" customWidth="1"/>
    <col min="5" max="5" width="18.28125" style="0" customWidth="1"/>
  </cols>
  <sheetData>
    <row r="1" spans="1:4" ht="15">
      <c r="A1" s="35"/>
      <c r="B1" s="35"/>
      <c r="C1" s="35"/>
      <c r="D1" s="35"/>
    </row>
    <row r="2" spans="1:5" ht="15">
      <c r="A2" s="168" t="s">
        <v>275</v>
      </c>
      <c r="B2" s="168"/>
      <c r="C2" s="168"/>
      <c r="D2" s="168"/>
      <c r="E2" s="5"/>
    </row>
    <row r="3" spans="1:5" ht="15">
      <c r="A3" s="169" t="s">
        <v>276</v>
      </c>
      <c r="B3" s="169"/>
      <c r="C3" s="169"/>
      <c r="D3" s="169"/>
      <c r="E3" s="5"/>
    </row>
    <row r="4" spans="1:5" ht="15">
      <c r="A4" s="23"/>
      <c r="B4" s="23"/>
      <c r="C4" s="23"/>
      <c r="D4" s="23"/>
      <c r="E4" s="5"/>
    </row>
    <row r="5" spans="1:5" ht="15">
      <c r="A5" s="36" t="s">
        <v>277</v>
      </c>
      <c r="B5" s="37"/>
      <c r="C5" s="38"/>
      <c r="D5" s="37"/>
      <c r="E5" s="6"/>
    </row>
    <row r="6" spans="1:5" ht="30">
      <c r="A6" s="24" t="s">
        <v>0</v>
      </c>
      <c r="B6" s="24" t="s">
        <v>37</v>
      </c>
      <c r="C6" s="24" t="s">
        <v>39</v>
      </c>
      <c r="D6" s="24" t="s">
        <v>40</v>
      </c>
      <c r="E6" s="6"/>
    </row>
    <row r="7" spans="1:5" ht="15">
      <c r="A7" s="33" t="s">
        <v>278</v>
      </c>
      <c r="B7" s="34"/>
      <c r="C7" s="25"/>
      <c r="D7" s="25"/>
      <c r="E7" s="5"/>
    </row>
    <row r="8" spans="1:5" ht="15">
      <c r="A8" s="26" t="s">
        <v>279</v>
      </c>
      <c r="B8" s="27" t="s">
        <v>280</v>
      </c>
      <c r="C8" s="28">
        <v>97000</v>
      </c>
      <c r="D8" s="27" t="s">
        <v>281</v>
      </c>
      <c r="E8" s="5"/>
    </row>
    <row r="9" spans="1:5" ht="15">
      <c r="A9" s="26" t="s">
        <v>282</v>
      </c>
      <c r="B9" s="27" t="s">
        <v>280</v>
      </c>
      <c r="C9" s="28">
        <v>88000</v>
      </c>
      <c r="D9" s="27" t="s">
        <v>283</v>
      </c>
      <c r="E9" s="5"/>
    </row>
    <row r="10" spans="1:5" ht="15">
      <c r="A10" s="26" t="s">
        <v>284</v>
      </c>
      <c r="B10" s="27" t="s">
        <v>285</v>
      </c>
      <c r="C10" s="28"/>
      <c r="D10" s="27" t="s">
        <v>286</v>
      </c>
      <c r="E10" s="5"/>
    </row>
    <row r="11" spans="1:5" ht="15">
      <c r="A11" s="26" t="s">
        <v>287</v>
      </c>
      <c r="B11" s="27" t="s">
        <v>288</v>
      </c>
      <c r="C11" s="28">
        <v>27000</v>
      </c>
      <c r="D11" s="27" t="s">
        <v>289</v>
      </c>
      <c r="E11" s="5"/>
    </row>
    <row r="12" spans="1:5" ht="15">
      <c r="A12" s="26" t="s">
        <v>290</v>
      </c>
      <c r="B12" s="27" t="s">
        <v>280</v>
      </c>
      <c r="C12" s="28">
        <v>82000</v>
      </c>
      <c r="D12" s="27" t="s">
        <v>291</v>
      </c>
      <c r="E12" s="5"/>
    </row>
    <row r="13" spans="1:5" ht="15">
      <c r="A13" s="26" t="s">
        <v>292</v>
      </c>
      <c r="B13" s="27" t="s">
        <v>20</v>
      </c>
      <c r="C13" s="28">
        <v>2100</v>
      </c>
      <c r="D13" s="27" t="s">
        <v>293</v>
      </c>
      <c r="E13" s="5"/>
    </row>
    <row r="14" spans="1:5" ht="15">
      <c r="A14" s="26" t="s">
        <v>294</v>
      </c>
      <c r="B14" s="27" t="s">
        <v>20</v>
      </c>
      <c r="C14" s="28">
        <v>1650</v>
      </c>
      <c r="D14" s="27" t="s">
        <v>295</v>
      </c>
      <c r="E14" s="5"/>
    </row>
    <row r="15" spans="1:5" ht="15">
      <c r="A15" s="26" t="s">
        <v>296</v>
      </c>
      <c r="B15" s="27" t="s">
        <v>20</v>
      </c>
      <c r="C15" s="28">
        <v>3400</v>
      </c>
      <c r="D15" s="27" t="s">
        <v>297</v>
      </c>
      <c r="E15" s="5"/>
    </row>
    <row r="16" spans="1:5" ht="15">
      <c r="A16" s="26" t="s">
        <v>298</v>
      </c>
      <c r="B16" s="27" t="s">
        <v>20</v>
      </c>
      <c r="C16" s="28">
        <v>3000</v>
      </c>
      <c r="D16" s="27" t="s">
        <v>299</v>
      </c>
      <c r="E16" s="5"/>
    </row>
    <row r="17" spans="1:5" ht="15">
      <c r="A17" s="26" t="s">
        <v>300</v>
      </c>
      <c r="B17" s="27" t="s">
        <v>20</v>
      </c>
      <c r="C17" s="28">
        <v>2600</v>
      </c>
      <c r="D17" s="27" t="s">
        <v>301</v>
      </c>
      <c r="E17" s="5"/>
    </row>
    <row r="18" spans="1:5" ht="15">
      <c r="A18" s="26" t="s">
        <v>302</v>
      </c>
      <c r="B18" s="27" t="s">
        <v>20</v>
      </c>
      <c r="C18" s="28">
        <v>3200</v>
      </c>
      <c r="D18" s="27" t="s">
        <v>303</v>
      </c>
      <c r="E18" s="5"/>
    </row>
    <row r="19" spans="1:5" ht="15">
      <c r="A19" s="26" t="s">
        <v>9</v>
      </c>
      <c r="B19" s="27" t="s">
        <v>20</v>
      </c>
      <c r="C19" s="28">
        <v>3000</v>
      </c>
      <c r="D19" s="27" t="s">
        <v>304</v>
      </c>
      <c r="E19" s="5"/>
    </row>
    <row r="20" spans="1:5" ht="15">
      <c r="A20" s="26" t="s">
        <v>305</v>
      </c>
      <c r="B20" s="27" t="s">
        <v>20</v>
      </c>
      <c r="C20" s="28">
        <v>1060</v>
      </c>
      <c r="D20" s="27" t="s">
        <v>306</v>
      </c>
      <c r="E20" s="5"/>
    </row>
    <row r="21" spans="1:5" ht="15">
      <c r="A21" s="26" t="s">
        <v>307</v>
      </c>
      <c r="B21" s="27" t="s">
        <v>20</v>
      </c>
      <c r="C21" s="28">
        <v>760</v>
      </c>
      <c r="D21" s="27" t="s">
        <v>308</v>
      </c>
      <c r="E21" s="5"/>
    </row>
    <row r="22" spans="1:5" ht="15">
      <c r="A22" s="26" t="s">
        <v>309</v>
      </c>
      <c r="B22" s="27" t="s">
        <v>310</v>
      </c>
      <c r="C22" s="28">
        <v>47000</v>
      </c>
      <c r="D22" s="27" t="s">
        <v>311</v>
      </c>
      <c r="E22" s="5"/>
    </row>
    <row r="23" spans="1:5" ht="15">
      <c r="A23" s="26" t="s">
        <v>312</v>
      </c>
      <c r="B23" s="27" t="s">
        <v>310</v>
      </c>
      <c r="C23" s="28">
        <v>55000</v>
      </c>
      <c r="D23" s="27" t="s">
        <v>313</v>
      </c>
      <c r="E23" s="5"/>
    </row>
    <row r="24" spans="1:5" ht="15">
      <c r="A24" s="26" t="s">
        <v>314</v>
      </c>
      <c r="B24" s="27" t="s">
        <v>20</v>
      </c>
      <c r="C24" s="28">
        <v>1950</v>
      </c>
      <c r="D24" s="27" t="s">
        <v>315</v>
      </c>
      <c r="E24" s="5"/>
    </row>
    <row r="25" spans="1:5" ht="15">
      <c r="A25" s="26" t="s">
        <v>316</v>
      </c>
      <c r="B25" s="27" t="s">
        <v>20</v>
      </c>
      <c r="C25" s="28">
        <v>4300</v>
      </c>
      <c r="D25" s="27" t="s">
        <v>317</v>
      </c>
      <c r="E25" s="7"/>
    </row>
    <row r="26" spans="1:5" ht="15">
      <c r="A26" s="30" t="s">
        <v>318</v>
      </c>
      <c r="B26" s="31"/>
      <c r="C26" s="31"/>
      <c r="D26" s="29"/>
      <c r="E26" s="8"/>
    </row>
    <row r="27" spans="1:5" ht="15">
      <c r="A27" s="26" t="s">
        <v>319</v>
      </c>
      <c r="B27" s="27" t="s">
        <v>20</v>
      </c>
      <c r="C27" s="28">
        <v>8300</v>
      </c>
      <c r="D27" s="27" t="s">
        <v>320</v>
      </c>
      <c r="E27" s="8"/>
    </row>
    <row r="28" spans="1:5" ht="15">
      <c r="A28" s="26" t="s">
        <v>321</v>
      </c>
      <c r="B28" s="27" t="s">
        <v>20</v>
      </c>
      <c r="C28" s="28">
        <v>7900</v>
      </c>
      <c r="D28" s="27" t="s">
        <v>322</v>
      </c>
      <c r="E28" s="8"/>
    </row>
    <row r="29" spans="1:5" ht="15">
      <c r="A29" s="26" t="s">
        <v>323</v>
      </c>
      <c r="B29" s="27" t="s">
        <v>20</v>
      </c>
      <c r="C29" s="28">
        <v>15500</v>
      </c>
      <c r="D29" s="27" t="s">
        <v>324</v>
      </c>
      <c r="E29" s="8"/>
    </row>
    <row r="30" spans="1:5" ht="15">
      <c r="A30" s="26" t="s">
        <v>325</v>
      </c>
      <c r="B30" s="27" t="s">
        <v>20</v>
      </c>
      <c r="C30" s="28">
        <v>13800</v>
      </c>
      <c r="D30" s="27" t="s">
        <v>326</v>
      </c>
      <c r="E30" s="8"/>
    </row>
    <row r="31" spans="1:5" ht="15">
      <c r="A31" s="26" t="s">
        <v>327</v>
      </c>
      <c r="B31" s="27" t="s">
        <v>20</v>
      </c>
      <c r="C31" s="28">
        <v>13500</v>
      </c>
      <c r="D31" s="27" t="s">
        <v>328</v>
      </c>
      <c r="E31" s="8"/>
    </row>
    <row r="32" spans="1:5" ht="15">
      <c r="A32" s="26" t="s">
        <v>329</v>
      </c>
      <c r="B32" s="27" t="s">
        <v>20</v>
      </c>
      <c r="C32" s="28">
        <v>20000</v>
      </c>
      <c r="D32" s="27" t="s">
        <v>330</v>
      </c>
      <c r="E32" s="8"/>
    </row>
    <row r="33" spans="1:5" ht="15">
      <c r="A33" s="26" t="s">
        <v>331</v>
      </c>
      <c r="B33" s="27" t="s">
        <v>20</v>
      </c>
      <c r="C33" s="28">
        <v>17000</v>
      </c>
      <c r="D33" s="27" t="s">
        <v>332</v>
      </c>
      <c r="E33" s="8"/>
    </row>
    <row r="34" spans="1:5" ht="15">
      <c r="A34" s="26" t="s">
        <v>333</v>
      </c>
      <c r="B34" s="27" t="s">
        <v>20</v>
      </c>
      <c r="C34" s="28">
        <v>8500</v>
      </c>
      <c r="D34" s="27" t="s">
        <v>334</v>
      </c>
      <c r="E34" s="8"/>
    </row>
    <row r="35" spans="1:5" ht="15">
      <c r="A35" s="26" t="s">
        <v>335</v>
      </c>
      <c r="B35" s="27" t="s">
        <v>20</v>
      </c>
      <c r="C35" s="28">
        <v>10000</v>
      </c>
      <c r="D35" s="27" t="s">
        <v>336</v>
      </c>
      <c r="E35" s="8"/>
    </row>
    <row r="36" spans="1:5" ht="15">
      <c r="A36" s="26" t="s">
        <v>337</v>
      </c>
      <c r="B36" s="27" t="s">
        <v>20</v>
      </c>
      <c r="C36" s="28">
        <v>16000</v>
      </c>
      <c r="D36" s="27" t="s">
        <v>338</v>
      </c>
      <c r="E36" s="8"/>
    </row>
    <row r="37" spans="1:5" ht="15">
      <c r="A37" s="26" t="s">
        <v>339</v>
      </c>
      <c r="B37" s="27" t="s">
        <v>20</v>
      </c>
      <c r="C37" s="28">
        <v>12000</v>
      </c>
      <c r="D37" s="27" t="s">
        <v>340</v>
      </c>
      <c r="E37" s="8"/>
    </row>
    <row r="38" spans="1:5" ht="15">
      <c r="A38" s="26" t="s">
        <v>341</v>
      </c>
      <c r="B38" s="27" t="s">
        <v>20</v>
      </c>
      <c r="C38" s="28">
        <v>4400</v>
      </c>
      <c r="D38" s="27" t="s">
        <v>342</v>
      </c>
      <c r="E38" s="8"/>
    </row>
    <row r="39" spans="1:5" ht="15">
      <c r="A39" s="26" t="s">
        <v>343</v>
      </c>
      <c r="B39" s="27" t="s">
        <v>20</v>
      </c>
      <c r="C39" s="28">
        <v>3800</v>
      </c>
      <c r="D39" s="27" t="s">
        <v>344</v>
      </c>
      <c r="E39" s="8"/>
    </row>
    <row r="40" spans="1:5" ht="15">
      <c r="A40" s="26" t="s">
        <v>345</v>
      </c>
      <c r="B40" s="27" t="s">
        <v>20</v>
      </c>
      <c r="C40" s="28">
        <v>4200</v>
      </c>
      <c r="D40" s="27" t="s">
        <v>346</v>
      </c>
      <c r="E40" s="8"/>
    </row>
    <row r="41" spans="1:5" ht="15">
      <c r="A41" s="26" t="s">
        <v>347</v>
      </c>
      <c r="B41" s="27" t="s">
        <v>20</v>
      </c>
      <c r="C41" s="28">
        <v>3900</v>
      </c>
      <c r="D41" s="27" t="s">
        <v>348</v>
      </c>
      <c r="E41" s="8"/>
    </row>
    <row r="42" spans="1:5" ht="15">
      <c r="A42" s="26" t="s">
        <v>349</v>
      </c>
      <c r="B42" s="27" t="s">
        <v>20</v>
      </c>
      <c r="C42" s="28">
        <v>6700</v>
      </c>
      <c r="D42" s="27" t="s">
        <v>350</v>
      </c>
      <c r="E42" s="8"/>
    </row>
    <row r="43" spans="1:5" ht="15">
      <c r="A43" s="26" t="s">
        <v>351</v>
      </c>
      <c r="B43" s="27" t="s">
        <v>20</v>
      </c>
      <c r="C43" s="28">
        <v>7000</v>
      </c>
      <c r="D43" s="27" t="s">
        <v>352</v>
      </c>
      <c r="E43" s="8"/>
    </row>
    <row r="44" spans="1:5" ht="15">
      <c r="A44" s="26" t="s">
        <v>353</v>
      </c>
      <c r="B44" s="27" t="s">
        <v>20</v>
      </c>
      <c r="C44" s="28">
        <v>9000</v>
      </c>
      <c r="D44" s="27" t="s">
        <v>354</v>
      </c>
      <c r="E44" s="8"/>
    </row>
    <row r="45" spans="1:5" ht="15">
      <c r="A45" s="26" t="s">
        <v>355</v>
      </c>
      <c r="B45" s="27" t="s">
        <v>20</v>
      </c>
      <c r="C45" s="28">
        <v>9000</v>
      </c>
      <c r="D45" s="27" t="s">
        <v>356</v>
      </c>
      <c r="E45" s="8"/>
    </row>
    <row r="46" spans="1:5" ht="15">
      <c r="A46" s="30" t="s">
        <v>357</v>
      </c>
      <c r="B46" s="31" t="s">
        <v>358</v>
      </c>
      <c r="C46" s="32"/>
      <c r="D46" s="29" t="s">
        <v>359</v>
      </c>
      <c r="E46" s="8"/>
    </row>
    <row r="47" spans="1:5" ht="15">
      <c r="A47" s="30" t="s">
        <v>360</v>
      </c>
      <c r="B47" s="31" t="s">
        <v>358</v>
      </c>
      <c r="C47" s="32"/>
      <c r="D47" s="29" t="s">
        <v>361</v>
      </c>
      <c r="E47" s="8"/>
    </row>
    <row r="48" spans="1:5" ht="15">
      <c r="A48" s="30" t="s">
        <v>362</v>
      </c>
      <c r="B48" s="31"/>
      <c r="C48" s="31"/>
      <c r="D48" s="29"/>
      <c r="E48" s="8" t="s">
        <v>363</v>
      </c>
    </row>
    <row r="49" spans="1:5" ht="15">
      <c r="A49" s="26" t="s">
        <v>364</v>
      </c>
      <c r="B49" s="27" t="s">
        <v>365</v>
      </c>
      <c r="C49" s="28">
        <v>56760</v>
      </c>
      <c r="D49" s="27" t="s">
        <v>366</v>
      </c>
      <c r="E49" s="9" t="e">
        <f>AVERAGE(#REF!)</f>
        <v>#REF!</v>
      </c>
    </row>
    <row r="50" spans="1:5" ht="15">
      <c r="A50" s="26" t="s">
        <v>364</v>
      </c>
      <c r="B50" s="27" t="s">
        <v>367</v>
      </c>
      <c r="C50" s="28">
        <v>64300</v>
      </c>
      <c r="D50" s="27" t="s">
        <v>368</v>
      </c>
      <c r="E50" s="9" t="e">
        <f>AVERAGE(#REF!)</f>
        <v>#REF!</v>
      </c>
    </row>
    <row r="51" spans="1:5" ht="15">
      <c r="A51" s="26" t="s">
        <v>364</v>
      </c>
      <c r="B51" s="27" t="s">
        <v>369</v>
      </c>
      <c r="C51" s="28">
        <v>79000</v>
      </c>
      <c r="D51" s="27" t="s">
        <v>370</v>
      </c>
      <c r="E51" s="9" t="e">
        <f>AVERAGE(#REF!)</f>
        <v>#REF!</v>
      </c>
    </row>
    <row r="52" spans="1:5" ht="15">
      <c r="A52" s="26" t="s">
        <v>17</v>
      </c>
      <c r="B52" s="27" t="s">
        <v>371</v>
      </c>
      <c r="C52" s="28">
        <v>65000</v>
      </c>
      <c r="D52" s="27" t="s">
        <v>372</v>
      </c>
      <c r="E52" s="9" t="e">
        <f>AVERAGE(#REF!)</f>
        <v>#REF!</v>
      </c>
    </row>
    <row r="53" spans="1:5" ht="15">
      <c r="A53" s="26" t="s">
        <v>373</v>
      </c>
      <c r="B53" s="27" t="s">
        <v>374</v>
      </c>
      <c r="C53" s="28">
        <v>4100</v>
      </c>
      <c r="D53" s="27" t="s">
        <v>375</v>
      </c>
      <c r="E53" s="9" t="e">
        <f>AVERAGE(#REF!)</f>
        <v>#REF!</v>
      </c>
    </row>
    <row r="54" spans="1:5" ht="15">
      <c r="A54" s="26" t="s">
        <v>376</v>
      </c>
      <c r="B54" s="27" t="s">
        <v>374</v>
      </c>
      <c r="C54" s="28">
        <v>4100</v>
      </c>
      <c r="D54" s="27" t="s">
        <v>377</v>
      </c>
      <c r="E54" s="9" t="e">
        <f>AVERAGE(#REF!)</f>
        <v>#REF!</v>
      </c>
    </row>
    <row r="55" spans="1:5" ht="15">
      <c r="A55" s="26" t="s">
        <v>378</v>
      </c>
      <c r="B55" s="27" t="s">
        <v>374</v>
      </c>
      <c r="C55" s="28">
        <v>4000</v>
      </c>
      <c r="D55" s="27" t="s">
        <v>379</v>
      </c>
      <c r="E55" s="9" t="e">
        <f>AVERAGE(#REF!)</f>
        <v>#REF!</v>
      </c>
    </row>
    <row r="56" spans="1:5" ht="15">
      <c r="A56" s="26" t="s">
        <v>380</v>
      </c>
      <c r="B56" s="27" t="s">
        <v>381</v>
      </c>
      <c r="C56" s="28">
        <v>16500</v>
      </c>
      <c r="D56" s="27" t="s">
        <v>382</v>
      </c>
      <c r="E56" s="9" t="e">
        <f>AVERAGE(#REF!)</f>
        <v>#REF!</v>
      </c>
    </row>
    <row r="57" spans="1:5" ht="15">
      <c r="A57" s="26" t="s">
        <v>383</v>
      </c>
      <c r="B57" s="27" t="s">
        <v>384</v>
      </c>
      <c r="C57" s="28">
        <v>60000</v>
      </c>
      <c r="D57" s="27" t="s">
        <v>385</v>
      </c>
      <c r="E57" s="9" t="e">
        <f>AVERAGE(#REF!)</f>
        <v>#REF!</v>
      </c>
    </row>
    <row r="58" spans="1:5" ht="15">
      <c r="A58" s="26" t="s">
        <v>386</v>
      </c>
      <c r="B58" s="27" t="s">
        <v>387</v>
      </c>
      <c r="C58" s="28">
        <v>98000</v>
      </c>
      <c r="D58" s="27" t="s">
        <v>388</v>
      </c>
      <c r="E58" s="9" t="e">
        <f>AVERAGE(#REF!)</f>
        <v>#REF!</v>
      </c>
    </row>
    <row r="59" spans="1:5" ht="15">
      <c r="A59" s="26" t="s">
        <v>389</v>
      </c>
      <c r="B59" s="27" t="s">
        <v>390</v>
      </c>
      <c r="C59" s="28">
        <v>22000</v>
      </c>
      <c r="D59" s="27" t="s">
        <v>391</v>
      </c>
      <c r="E59" s="9" t="e">
        <f>AVERAGE(#REF!)</f>
        <v>#REF!</v>
      </c>
    </row>
    <row r="60" spans="1:5" ht="15">
      <c r="A60" s="26" t="s">
        <v>392</v>
      </c>
      <c r="B60" s="27" t="s">
        <v>393</v>
      </c>
      <c r="C60" s="28">
        <v>180000</v>
      </c>
      <c r="D60" s="27" t="s">
        <v>394</v>
      </c>
      <c r="E60" s="9" t="e">
        <f>AVERAGE(#REF!)</f>
        <v>#REF!</v>
      </c>
    </row>
    <row r="61" spans="1:5" ht="15">
      <c r="A61" s="26" t="s">
        <v>395</v>
      </c>
      <c r="B61" s="27" t="s">
        <v>20</v>
      </c>
      <c r="C61" s="28">
        <v>13500</v>
      </c>
      <c r="D61" s="27" t="s">
        <v>396</v>
      </c>
      <c r="E61" s="9" t="e">
        <f>AVERAGE(#REF!)</f>
        <v>#REF!</v>
      </c>
    </row>
    <row r="62" spans="1:5" ht="15">
      <c r="A62" s="26" t="s">
        <v>397</v>
      </c>
      <c r="B62" s="27" t="s">
        <v>398</v>
      </c>
      <c r="C62" s="28">
        <v>113000</v>
      </c>
      <c r="D62" s="27" t="s">
        <v>399</v>
      </c>
      <c r="E62" s="9" t="e">
        <f>AVERAGE(#REF!)</f>
        <v>#REF!</v>
      </c>
    </row>
    <row r="63" spans="1:5" ht="15">
      <c r="A63" s="26" t="s">
        <v>400</v>
      </c>
      <c r="B63" s="27" t="s">
        <v>401</v>
      </c>
      <c r="C63" s="28">
        <v>81000</v>
      </c>
      <c r="D63" s="27" t="s">
        <v>402</v>
      </c>
      <c r="E63" s="9"/>
    </row>
    <row r="64" spans="1:5" ht="15">
      <c r="A64" s="26" t="s">
        <v>403</v>
      </c>
      <c r="B64" s="27" t="s">
        <v>404</v>
      </c>
      <c r="C64" s="28">
        <v>118000</v>
      </c>
      <c r="D64" s="27" t="s">
        <v>405</v>
      </c>
      <c r="E64" s="9" t="e">
        <f>AVERAGE(#REF!)</f>
        <v>#REF!</v>
      </c>
    </row>
    <row r="65" spans="1:5" ht="15">
      <c r="A65" s="26" t="s">
        <v>406</v>
      </c>
      <c r="B65" s="27" t="s">
        <v>407</v>
      </c>
      <c r="C65" s="28">
        <v>46500</v>
      </c>
      <c r="D65" s="27" t="s">
        <v>408</v>
      </c>
      <c r="E65" s="9" t="e">
        <f>AVERAGE(#REF!)</f>
        <v>#REF!</v>
      </c>
    </row>
    <row r="66" spans="1:5" ht="15">
      <c r="A66" s="26" t="s">
        <v>409</v>
      </c>
      <c r="B66" s="27" t="s">
        <v>410</v>
      </c>
      <c r="C66" s="28">
        <v>33177</v>
      </c>
      <c r="D66" s="27" t="s">
        <v>411</v>
      </c>
      <c r="E66" s="9" t="e">
        <f>AVERAGE(#REF!)</f>
        <v>#REF!</v>
      </c>
    </row>
    <row r="67" spans="1:5" ht="15">
      <c r="A67" s="26" t="s">
        <v>412</v>
      </c>
      <c r="B67" s="27" t="s">
        <v>410</v>
      </c>
      <c r="C67" s="28">
        <v>25500</v>
      </c>
      <c r="D67" s="27" t="s">
        <v>413</v>
      </c>
      <c r="E67" s="9" t="e">
        <f>AVERAGE(#REF!)</f>
        <v>#REF!</v>
      </c>
    </row>
    <row r="68" spans="1:5" ht="15">
      <c r="A68" s="26" t="s">
        <v>414</v>
      </c>
      <c r="B68" s="27" t="s">
        <v>410</v>
      </c>
      <c r="C68" s="28">
        <v>23500</v>
      </c>
      <c r="D68" s="27" t="s">
        <v>415</v>
      </c>
      <c r="E68" s="9"/>
    </row>
    <row r="69" spans="1:5" ht="15">
      <c r="A69" s="26" t="s">
        <v>416</v>
      </c>
      <c r="B69" s="27" t="s">
        <v>417</v>
      </c>
      <c r="C69" s="28">
        <v>22250</v>
      </c>
      <c r="D69" s="27" t="s">
        <v>418</v>
      </c>
      <c r="E69" s="9" t="e">
        <f>AVERAGE(#REF!)</f>
        <v>#REF!</v>
      </c>
    </row>
    <row r="70" spans="1:5" ht="15">
      <c r="A70" s="26" t="s">
        <v>419</v>
      </c>
      <c r="B70" s="27" t="s">
        <v>420</v>
      </c>
      <c r="C70" s="28">
        <v>70000</v>
      </c>
      <c r="D70" s="27" t="s">
        <v>421</v>
      </c>
      <c r="E70" s="9" t="e">
        <f>AVERAGE(#REF!)</f>
        <v>#REF!</v>
      </c>
    </row>
    <row r="71" spans="1:5" ht="15">
      <c r="A71" s="26" t="s">
        <v>422</v>
      </c>
      <c r="B71" s="27" t="s">
        <v>423</v>
      </c>
      <c r="C71" s="28">
        <v>34500</v>
      </c>
      <c r="D71" s="27" t="s">
        <v>424</v>
      </c>
      <c r="E71" s="9" t="e">
        <f>AVERAGE(#REF!)</f>
        <v>#REF!</v>
      </c>
    </row>
    <row r="72" spans="1:5" ht="15">
      <c r="A72" s="26" t="s">
        <v>425</v>
      </c>
      <c r="B72" s="27" t="s">
        <v>426</v>
      </c>
      <c r="C72" s="28">
        <v>10200</v>
      </c>
      <c r="D72" s="27" t="s">
        <v>427</v>
      </c>
      <c r="E72" s="9" t="e">
        <f>AVERAGE(#REF!)</f>
        <v>#REF!</v>
      </c>
    </row>
    <row r="73" spans="1:5" ht="15">
      <c r="A73" s="26" t="s">
        <v>428</v>
      </c>
      <c r="B73" s="27" t="s">
        <v>429</v>
      </c>
      <c r="C73" s="28">
        <v>8000</v>
      </c>
      <c r="D73" s="27" t="s">
        <v>430</v>
      </c>
      <c r="E73" s="9" t="e">
        <f>AVERAGE(#REF!)</f>
        <v>#REF!</v>
      </c>
    </row>
    <row r="74" spans="1:5" ht="15">
      <c r="A74" s="26" t="s">
        <v>431</v>
      </c>
      <c r="B74" s="27" t="s">
        <v>432</v>
      </c>
      <c r="C74" s="28">
        <v>14000</v>
      </c>
      <c r="D74" s="27" t="s">
        <v>433</v>
      </c>
      <c r="E74" s="9" t="e">
        <f>AVERAGE(#REF!)</f>
        <v>#REF!</v>
      </c>
    </row>
    <row r="75" spans="1:5" ht="15">
      <c r="A75" s="26" t="s">
        <v>188</v>
      </c>
      <c r="B75" s="27" t="s">
        <v>434</v>
      </c>
      <c r="C75" s="28">
        <v>14900</v>
      </c>
      <c r="D75" s="27" t="s">
        <v>435</v>
      </c>
      <c r="E75" s="9" t="e">
        <f>AVERAGE(#REF!)</f>
        <v>#REF!</v>
      </c>
    </row>
    <row r="76" spans="1:5" ht="15">
      <c r="A76" s="26" t="s">
        <v>188</v>
      </c>
      <c r="B76" s="27" t="s">
        <v>436</v>
      </c>
      <c r="C76" s="28">
        <v>26000</v>
      </c>
      <c r="D76" s="27" t="s">
        <v>437</v>
      </c>
      <c r="E76" s="9" t="e">
        <f>AVERAGE(#REF!)</f>
        <v>#REF!</v>
      </c>
    </row>
    <row r="77" spans="1:5" ht="15">
      <c r="A77" s="26" t="s">
        <v>438</v>
      </c>
      <c r="B77" s="27" t="s">
        <v>439</v>
      </c>
      <c r="C77" s="28">
        <v>28000</v>
      </c>
      <c r="D77" s="27" t="s">
        <v>440</v>
      </c>
      <c r="E77" s="9" t="e">
        <f>AVERAGE(#REF!)</f>
        <v>#REF!</v>
      </c>
    </row>
    <row r="78" spans="1:5" ht="15">
      <c r="A78" s="26" t="s">
        <v>441</v>
      </c>
      <c r="B78" s="27" t="s">
        <v>439</v>
      </c>
      <c r="C78" s="28">
        <v>20500</v>
      </c>
      <c r="D78" s="27" t="s">
        <v>442</v>
      </c>
      <c r="E78" s="9" t="e">
        <f>AVERAGE(#REF!)</f>
        <v>#REF!</v>
      </c>
    </row>
    <row r="79" spans="1:5" ht="15">
      <c r="A79" s="26" t="s">
        <v>443</v>
      </c>
      <c r="B79" s="27" t="s">
        <v>444</v>
      </c>
      <c r="C79" s="28">
        <v>6800</v>
      </c>
      <c r="D79" s="27" t="s">
        <v>445</v>
      </c>
      <c r="E79" s="9" t="e">
        <f>AVERAGE(#REF!)</f>
        <v>#REF!</v>
      </c>
    </row>
    <row r="80" spans="1:5" ht="15">
      <c r="A80" s="26" t="s">
        <v>446</v>
      </c>
      <c r="B80" s="27" t="s">
        <v>447</v>
      </c>
      <c r="C80" s="28">
        <v>10500</v>
      </c>
      <c r="D80" s="27" t="s">
        <v>448</v>
      </c>
      <c r="E80" s="9" t="e">
        <f>AVERAGE(#REF!)</f>
        <v>#REF!</v>
      </c>
    </row>
    <row r="81" spans="1:5" ht="15">
      <c r="A81" s="26" t="s">
        <v>449</v>
      </c>
      <c r="B81" s="27" t="s">
        <v>450</v>
      </c>
      <c r="C81" s="28">
        <v>10000</v>
      </c>
      <c r="D81" s="27" t="s">
        <v>451</v>
      </c>
      <c r="E81" s="9"/>
    </row>
    <row r="82" spans="1:5" ht="15">
      <c r="A82" s="26" t="s">
        <v>452</v>
      </c>
      <c r="B82" s="27" t="s">
        <v>453</v>
      </c>
      <c r="C82" s="28">
        <v>2900</v>
      </c>
      <c r="D82" s="27" t="s">
        <v>454</v>
      </c>
      <c r="E82" s="9" t="e">
        <f>AVERAGE(#REF!)</f>
        <v>#REF!</v>
      </c>
    </row>
    <row r="83" spans="1:5" ht="15">
      <c r="A83" s="30"/>
      <c r="B83" s="31"/>
      <c r="C83" s="32"/>
      <c r="D83" s="32"/>
      <c r="E83" s="9"/>
    </row>
    <row r="84" spans="1:5" ht="15">
      <c r="A84" s="10"/>
      <c r="B84" s="11"/>
      <c r="C84" s="12"/>
      <c r="D84" s="12"/>
      <c r="E84" s="5"/>
    </row>
  </sheetData>
  <sheetProtection/>
  <mergeCells count="2">
    <mergeCell ref="A2:D2"/>
    <mergeCell ref="A3:D3"/>
  </mergeCells>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dimension ref="A1:D154"/>
  <sheetViews>
    <sheetView zoomScalePageLayoutView="0" workbookViewId="0" topLeftCell="A1">
      <selection activeCell="H27" sqref="H27"/>
    </sheetView>
  </sheetViews>
  <sheetFormatPr defaultColWidth="11.421875" defaultRowHeight="15"/>
  <cols>
    <col min="1" max="1" width="36.7109375" style="0" customWidth="1"/>
    <col min="3" max="3" width="33.28125" style="0" customWidth="1"/>
    <col min="4" max="4" width="30.8515625" style="0" customWidth="1"/>
  </cols>
  <sheetData>
    <row r="1" spans="1:4" ht="15">
      <c r="A1" s="170"/>
      <c r="B1" s="170"/>
      <c r="C1" s="170"/>
      <c r="D1" s="170"/>
    </row>
    <row r="2" spans="1:4" ht="15">
      <c r="A2" s="170"/>
      <c r="B2" s="170"/>
      <c r="C2" s="170"/>
      <c r="D2" s="170"/>
    </row>
    <row r="3" spans="1:4" ht="96" customHeight="1">
      <c r="A3" s="171" t="s">
        <v>455</v>
      </c>
      <c r="B3" s="171"/>
      <c r="C3" s="171"/>
      <c r="D3" s="171"/>
    </row>
    <row r="4" spans="1:4" ht="15">
      <c r="A4" s="50" t="s">
        <v>0</v>
      </c>
      <c r="B4" s="172" t="s">
        <v>456</v>
      </c>
      <c r="C4" s="172"/>
      <c r="D4" s="51" t="s">
        <v>457</v>
      </c>
    </row>
    <row r="5" spans="1:4" ht="15">
      <c r="A5" s="173" t="s">
        <v>458</v>
      </c>
      <c r="B5" s="173"/>
      <c r="C5" s="173"/>
      <c r="D5" s="173"/>
    </row>
    <row r="6" spans="1:4" ht="15">
      <c r="A6" s="45" t="s">
        <v>459</v>
      </c>
      <c r="B6" s="174" t="s">
        <v>460</v>
      </c>
      <c r="C6" s="174"/>
      <c r="D6" s="40">
        <v>54000</v>
      </c>
    </row>
    <row r="7" spans="1:4" ht="15">
      <c r="A7" s="46" t="s">
        <v>461</v>
      </c>
      <c r="B7" s="175" t="s">
        <v>462</v>
      </c>
      <c r="C7" s="175"/>
      <c r="D7" s="39">
        <v>58000</v>
      </c>
    </row>
    <row r="8" spans="1:4" ht="15">
      <c r="A8" s="46" t="s">
        <v>463</v>
      </c>
      <c r="B8" s="175" t="s">
        <v>464</v>
      </c>
      <c r="C8" s="175"/>
      <c r="D8" s="39">
        <v>90000</v>
      </c>
    </row>
    <row r="9" spans="1:4" ht="15">
      <c r="A9" s="45" t="s">
        <v>465</v>
      </c>
      <c r="B9" s="174" t="s">
        <v>466</v>
      </c>
      <c r="C9" s="174"/>
      <c r="D9" s="40">
        <v>28500</v>
      </c>
    </row>
    <row r="10" spans="1:4" ht="15">
      <c r="A10" s="46" t="s">
        <v>247</v>
      </c>
      <c r="B10" s="175" t="s">
        <v>467</v>
      </c>
      <c r="C10" s="175"/>
      <c r="D10" s="39">
        <v>88000</v>
      </c>
    </row>
    <row r="11" spans="1:4" ht="15">
      <c r="A11" s="46" t="s">
        <v>468</v>
      </c>
      <c r="B11" s="175" t="s">
        <v>469</v>
      </c>
      <c r="C11" s="175"/>
      <c r="D11" s="39">
        <v>89000</v>
      </c>
    </row>
    <row r="12" spans="1:4" ht="15">
      <c r="A12" s="45" t="s">
        <v>470</v>
      </c>
      <c r="B12" s="174" t="s">
        <v>469</v>
      </c>
      <c r="C12" s="174"/>
      <c r="D12" s="40">
        <v>225000</v>
      </c>
    </row>
    <row r="13" spans="1:4" ht="15">
      <c r="A13" s="46" t="s">
        <v>471</v>
      </c>
      <c r="B13" s="175" t="s">
        <v>472</v>
      </c>
      <c r="C13" s="175"/>
      <c r="D13" s="39">
        <v>69000</v>
      </c>
    </row>
    <row r="14" spans="1:4" ht="15">
      <c r="A14" s="45" t="s">
        <v>473</v>
      </c>
      <c r="B14" s="174" t="s">
        <v>474</v>
      </c>
      <c r="C14" s="174"/>
      <c r="D14" s="40">
        <v>52000</v>
      </c>
    </row>
    <row r="15" spans="1:4" ht="15">
      <c r="A15" s="45" t="s">
        <v>475</v>
      </c>
      <c r="B15" s="174" t="s">
        <v>476</v>
      </c>
      <c r="C15" s="174"/>
      <c r="D15" s="40">
        <v>70000</v>
      </c>
    </row>
    <row r="16" spans="1:4" ht="15">
      <c r="A16" s="46" t="s">
        <v>265</v>
      </c>
      <c r="B16" s="175" t="s">
        <v>477</v>
      </c>
      <c r="C16" s="175"/>
      <c r="D16" s="39">
        <v>25000</v>
      </c>
    </row>
    <row r="17" spans="1:4" ht="15">
      <c r="A17" s="46" t="s">
        <v>478</v>
      </c>
      <c r="B17" s="175" t="s">
        <v>479</v>
      </c>
      <c r="C17" s="175"/>
      <c r="D17" s="39">
        <v>12500</v>
      </c>
    </row>
    <row r="18" spans="1:4" ht="15">
      <c r="A18" s="46" t="s">
        <v>480</v>
      </c>
      <c r="B18" s="175" t="s">
        <v>481</v>
      </c>
      <c r="C18" s="175"/>
      <c r="D18" s="39">
        <v>140000</v>
      </c>
    </row>
    <row r="19" spans="1:4" ht="15">
      <c r="A19" s="45" t="s">
        <v>482</v>
      </c>
      <c r="B19" s="174" t="s">
        <v>483</v>
      </c>
      <c r="C19" s="174"/>
      <c r="D19" s="40">
        <v>37500</v>
      </c>
    </row>
    <row r="20" spans="1:4" ht="15">
      <c r="A20" s="45" t="s">
        <v>484</v>
      </c>
      <c r="B20" s="174" t="s">
        <v>483</v>
      </c>
      <c r="C20" s="174"/>
      <c r="D20" s="40">
        <v>27500</v>
      </c>
    </row>
    <row r="21" spans="1:4" ht="15">
      <c r="A21" s="46" t="s">
        <v>485</v>
      </c>
      <c r="B21" s="175" t="s">
        <v>483</v>
      </c>
      <c r="C21" s="175"/>
      <c r="D21" s="39">
        <v>24000</v>
      </c>
    </row>
    <row r="22" spans="1:4" ht="15">
      <c r="A22" s="46" t="s">
        <v>486</v>
      </c>
      <c r="B22" s="175" t="s">
        <v>483</v>
      </c>
      <c r="C22" s="175"/>
      <c r="D22" s="39">
        <v>88900</v>
      </c>
    </row>
    <row r="23" spans="1:4" ht="15">
      <c r="A23" s="46" t="s">
        <v>487</v>
      </c>
      <c r="B23" s="175" t="s">
        <v>488</v>
      </c>
      <c r="C23" s="175"/>
      <c r="D23" s="39">
        <v>186000</v>
      </c>
    </row>
    <row r="24" spans="1:4" ht="15">
      <c r="A24" s="46" t="s">
        <v>489</v>
      </c>
      <c r="B24" s="175" t="s">
        <v>490</v>
      </c>
      <c r="C24" s="175"/>
      <c r="D24" s="39">
        <v>72000</v>
      </c>
    </row>
    <row r="25" spans="1:4" ht="15">
      <c r="A25" s="45" t="s">
        <v>491</v>
      </c>
      <c r="B25" s="174" t="s">
        <v>492</v>
      </c>
      <c r="C25" s="174"/>
      <c r="D25" s="40">
        <v>53400</v>
      </c>
    </row>
    <row r="26" spans="1:4" ht="15">
      <c r="A26" s="46" t="s">
        <v>493</v>
      </c>
      <c r="B26" s="175" t="s">
        <v>494</v>
      </c>
      <c r="C26" s="175"/>
      <c r="D26" s="39">
        <v>53000</v>
      </c>
    </row>
    <row r="27" spans="1:4" ht="15">
      <c r="A27" s="46" t="s">
        <v>263</v>
      </c>
      <c r="B27" s="175" t="s">
        <v>495</v>
      </c>
      <c r="C27" s="175"/>
      <c r="D27" s="39">
        <v>56000</v>
      </c>
    </row>
    <row r="28" spans="1:4" ht="15">
      <c r="A28" s="46" t="s">
        <v>496</v>
      </c>
      <c r="B28" s="175" t="s">
        <v>497</v>
      </c>
      <c r="C28" s="175"/>
      <c r="D28" s="39">
        <v>17500</v>
      </c>
    </row>
    <row r="29" spans="1:4" ht="15">
      <c r="A29" s="46" t="s">
        <v>498</v>
      </c>
      <c r="B29" s="175" t="s">
        <v>499</v>
      </c>
      <c r="C29" s="175"/>
      <c r="D29" s="39">
        <v>24000</v>
      </c>
    </row>
    <row r="30" spans="1:4" ht="15">
      <c r="A30" s="46" t="s">
        <v>500</v>
      </c>
      <c r="B30" s="175" t="s">
        <v>501</v>
      </c>
      <c r="C30" s="175"/>
      <c r="D30" s="39">
        <v>70000</v>
      </c>
    </row>
    <row r="31" spans="1:4" ht="15">
      <c r="A31" s="46" t="s">
        <v>502</v>
      </c>
      <c r="B31" s="175" t="s">
        <v>503</v>
      </c>
      <c r="C31" s="175"/>
      <c r="D31" s="39">
        <v>106000</v>
      </c>
    </row>
    <row r="32" spans="1:4" ht="15">
      <c r="A32" s="46" t="s">
        <v>504</v>
      </c>
      <c r="B32" s="175" t="s">
        <v>494</v>
      </c>
      <c r="C32" s="175"/>
      <c r="D32" s="39">
        <v>59000</v>
      </c>
    </row>
    <row r="33" spans="1:4" ht="15">
      <c r="A33" s="46" t="s">
        <v>505</v>
      </c>
      <c r="B33" s="175" t="s">
        <v>495</v>
      </c>
      <c r="C33" s="175"/>
      <c r="D33" s="39">
        <v>85500</v>
      </c>
    </row>
    <row r="34" spans="1:4" ht="15">
      <c r="A34" s="46" t="s">
        <v>506</v>
      </c>
      <c r="B34" s="175" t="s">
        <v>483</v>
      </c>
      <c r="C34" s="175"/>
      <c r="D34" s="39">
        <v>55000</v>
      </c>
    </row>
    <row r="35" spans="1:4" ht="15">
      <c r="A35" s="47" t="s">
        <v>273</v>
      </c>
      <c r="B35" s="18" t="s">
        <v>507</v>
      </c>
      <c r="C35" s="18"/>
      <c r="D35" s="43">
        <v>40000</v>
      </c>
    </row>
    <row r="36" spans="1:4" ht="15">
      <c r="A36" s="47" t="s">
        <v>508</v>
      </c>
      <c r="B36" s="18" t="s">
        <v>509</v>
      </c>
      <c r="C36" s="18"/>
      <c r="D36" s="43">
        <v>5000</v>
      </c>
    </row>
    <row r="37" spans="1:4" ht="15">
      <c r="A37" s="47" t="s">
        <v>510</v>
      </c>
      <c r="B37" s="176" t="s">
        <v>511</v>
      </c>
      <c r="C37" s="176"/>
      <c r="D37" s="43">
        <v>9000</v>
      </c>
    </row>
    <row r="38" spans="1:4" ht="15">
      <c r="A38" s="47" t="s">
        <v>512</v>
      </c>
      <c r="B38" s="176" t="s">
        <v>513</v>
      </c>
      <c r="C38" s="176"/>
      <c r="D38" s="43">
        <v>7200</v>
      </c>
    </row>
    <row r="39" spans="1:4" ht="15">
      <c r="A39" s="47" t="s">
        <v>514</v>
      </c>
      <c r="B39" s="176" t="s">
        <v>515</v>
      </c>
      <c r="C39" s="176"/>
      <c r="D39" s="43">
        <v>9000</v>
      </c>
    </row>
    <row r="40" spans="1:4" ht="15">
      <c r="A40" s="47" t="s">
        <v>516</v>
      </c>
      <c r="B40" s="44" t="s">
        <v>517</v>
      </c>
      <c r="C40" s="44"/>
      <c r="D40" s="43">
        <v>17050</v>
      </c>
    </row>
    <row r="41" spans="1:4" ht="15">
      <c r="A41" s="47" t="s">
        <v>518</v>
      </c>
      <c r="B41" s="176" t="s">
        <v>519</v>
      </c>
      <c r="C41" s="176"/>
      <c r="D41" s="43">
        <v>2950</v>
      </c>
    </row>
    <row r="42" spans="1:4" ht="15">
      <c r="A42" s="47" t="s">
        <v>520</v>
      </c>
      <c r="B42" s="176" t="s">
        <v>521</v>
      </c>
      <c r="C42" s="176"/>
      <c r="D42" s="43">
        <v>27900</v>
      </c>
    </row>
    <row r="43" spans="1:4" ht="15">
      <c r="A43" s="47" t="s">
        <v>522</v>
      </c>
      <c r="B43" s="176" t="s">
        <v>523</v>
      </c>
      <c r="C43" s="176"/>
      <c r="D43" s="43">
        <v>2700</v>
      </c>
    </row>
    <row r="44" spans="1:4" ht="15">
      <c r="A44" s="47" t="s">
        <v>524</v>
      </c>
      <c r="B44" s="176" t="s">
        <v>525</v>
      </c>
      <c r="C44" s="176"/>
      <c r="D44" s="43">
        <v>4500</v>
      </c>
    </row>
    <row r="45" spans="1:4" ht="15">
      <c r="A45" s="177" t="s">
        <v>526</v>
      </c>
      <c r="B45" s="177"/>
      <c r="C45" s="177"/>
      <c r="D45" s="177"/>
    </row>
    <row r="46" spans="1:4" ht="15">
      <c r="A46" s="48" t="s">
        <v>527</v>
      </c>
      <c r="B46" s="171" t="s">
        <v>528</v>
      </c>
      <c r="C46" s="171"/>
      <c r="D46" s="39">
        <v>9520</v>
      </c>
    </row>
    <row r="47" spans="1:4" ht="15">
      <c r="A47" s="48" t="s">
        <v>529</v>
      </c>
      <c r="B47" s="171" t="s">
        <v>528</v>
      </c>
      <c r="C47" s="171"/>
      <c r="D47" s="39">
        <v>13685</v>
      </c>
    </row>
    <row r="48" spans="1:4" ht="15">
      <c r="A48" s="48" t="s">
        <v>530</v>
      </c>
      <c r="B48" s="171" t="s">
        <v>528</v>
      </c>
      <c r="C48" s="171"/>
      <c r="D48" s="39">
        <v>5474</v>
      </c>
    </row>
    <row r="49" spans="1:4" ht="15">
      <c r="A49" s="48" t="s">
        <v>531</v>
      </c>
      <c r="B49" s="171" t="s">
        <v>528</v>
      </c>
      <c r="C49" s="171"/>
      <c r="D49" s="39">
        <v>23800</v>
      </c>
    </row>
    <row r="50" spans="1:4" ht="15">
      <c r="A50" s="49" t="s">
        <v>532</v>
      </c>
      <c r="B50" s="173" t="s">
        <v>528</v>
      </c>
      <c r="C50" s="173"/>
      <c r="D50" s="40">
        <v>9600</v>
      </c>
    </row>
    <row r="51" spans="1:4" ht="15">
      <c r="A51" s="49" t="s">
        <v>533</v>
      </c>
      <c r="B51" s="173" t="s">
        <v>528</v>
      </c>
      <c r="C51" s="173"/>
      <c r="D51" s="40">
        <v>11800</v>
      </c>
    </row>
    <row r="52" spans="1:4" ht="15">
      <c r="A52" s="48" t="s">
        <v>534</v>
      </c>
      <c r="B52" s="171" t="s">
        <v>528</v>
      </c>
      <c r="C52" s="171"/>
      <c r="D52" s="39">
        <v>19500</v>
      </c>
    </row>
    <row r="53" spans="1:4" ht="15">
      <c r="A53" s="48" t="s">
        <v>535</v>
      </c>
      <c r="B53" s="171" t="s">
        <v>528</v>
      </c>
      <c r="C53" s="171"/>
      <c r="D53" s="39">
        <v>16500</v>
      </c>
    </row>
    <row r="54" spans="1:4" ht="15">
      <c r="A54" s="49" t="s">
        <v>536</v>
      </c>
      <c r="B54" s="173" t="s">
        <v>528</v>
      </c>
      <c r="C54" s="173"/>
      <c r="D54" s="40">
        <v>12800</v>
      </c>
    </row>
    <row r="55" spans="1:4" ht="15">
      <c r="A55" s="49" t="s">
        <v>537</v>
      </c>
      <c r="B55" s="173" t="s">
        <v>528</v>
      </c>
      <c r="C55" s="173"/>
      <c r="D55" s="40">
        <v>18000</v>
      </c>
    </row>
    <row r="56" spans="1:4" ht="15">
      <c r="A56" s="48" t="s">
        <v>538</v>
      </c>
      <c r="B56" s="171" t="s">
        <v>528</v>
      </c>
      <c r="C56" s="171"/>
      <c r="D56" s="39">
        <v>7000</v>
      </c>
    </row>
    <row r="57" spans="1:4" ht="15">
      <c r="A57" s="49" t="s">
        <v>539</v>
      </c>
      <c r="B57" s="173" t="s">
        <v>528</v>
      </c>
      <c r="C57" s="173"/>
      <c r="D57" s="40">
        <v>8400</v>
      </c>
    </row>
    <row r="58" spans="1:4" ht="15">
      <c r="A58" s="48" t="s">
        <v>540</v>
      </c>
      <c r="B58" s="171" t="s">
        <v>528</v>
      </c>
      <c r="C58" s="171"/>
      <c r="D58" s="39">
        <v>10000</v>
      </c>
    </row>
    <row r="59" spans="1:4" ht="15">
      <c r="A59" s="48" t="s">
        <v>541</v>
      </c>
      <c r="B59" s="171" t="s">
        <v>528</v>
      </c>
      <c r="C59" s="171"/>
      <c r="D59" s="39">
        <v>13000</v>
      </c>
    </row>
    <row r="60" spans="1:4" ht="15">
      <c r="A60" s="48" t="s">
        <v>542</v>
      </c>
      <c r="B60" s="171" t="s">
        <v>528</v>
      </c>
      <c r="C60" s="171"/>
      <c r="D60" s="39">
        <v>9600</v>
      </c>
    </row>
    <row r="61" spans="1:4" ht="15">
      <c r="A61" s="48" t="s">
        <v>543</v>
      </c>
      <c r="B61" s="171" t="s">
        <v>528</v>
      </c>
      <c r="C61" s="171"/>
      <c r="D61" s="39">
        <v>8000</v>
      </c>
    </row>
    <row r="62" spans="1:4" ht="15">
      <c r="A62" s="48" t="s">
        <v>544</v>
      </c>
      <c r="B62" s="171" t="s">
        <v>528</v>
      </c>
      <c r="C62" s="171"/>
      <c r="D62" s="39">
        <v>11424</v>
      </c>
    </row>
    <row r="63" spans="1:4" ht="15">
      <c r="A63" s="49" t="s">
        <v>545</v>
      </c>
      <c r="B63" s="173" t="s">
        <v>528</v>
      </c>
      <c r="C63" s="173"/>
      <c r="D63" s="40">
        <v>2500</v>
      </c>
    </row>
    <row r="64" spans="1:4" ht="15">
      <c r="A64" s="48" t="s">
        <v>546</v>
      </c>
      <c r="B64" s="171" t="s">
        <v>528</v>
      </c>
      <c r="C64" s="171"/>
      <c r="D64" s="39">
        <v>7600</v>
      </c>
    </row>
    <row r="65" spans="1:4" ht="15">
      <c r="A65" s="48" t="s">
        <v>547</v>
      </c>
      <c r="B65" s="171" t="s">
        <v>528</v>
      </c>
      <c r="C65" s="171"/>
      <c r="D65" s="39">
        <v>11424</v>
      </c>
    </row>
    <row r="66" spans="1:4" ht="15">
      <c r="A66" s="48" t="s">
        <v>548</v>
      </c>
      <c r="B66" s="171" t="s">
        <v>528</v>
      </c>
      <c r="C66" s="171"/>
      <c r="D66" s="39">
        <v>14875</v>
      </c>
    </row>
    <row r="67" spans="1:4" ht="15">
      <c r="A67" s="48" t="s">
        <v>549</v>
      </c>
      <c r="B67" s="171" t="s">
        <v>528</v>
      </c>
      <c r="C67" s="171"/>
      <c r="D67" s="39">
        <v>30000</v>
      </c>
    </row>
    <row r="68" spans="1:4" ht="15">
      <c r="A68" s="49" t="s">
        <v>550</v>
      </c>
      <c r="B68" s="173" t="s">
        <v>551</v>
      </c>
      <c r="C68" s="173"/>
      <c r="D68" s="40">
        <v>35000</v>
      </c>
    </row>
    <row r="69" spans="1:4" ht="15">
      <c r="A69" s="49" t="s">
        <v>552</v>
      </c>
      <c r="B69" s="173" t="s">
        <v>528</v>
      </c>
      <c r="C69" s="173"/>
      <c r="D69" s="40">
        <v>28000</v>
      </c>
    </row>
    <row r="70" spans="1:4" ht="15">
      <c r="A70" s="48" t="s">
        <v>553</v>
      </c>
      <c r="B70" s="171" t="s">
        <v>528</v>
      </c>
      <c r="C70" s="171"/>
      <c r="D70" s="39">
        <v>75000</v>
      </c>
    </row>
    <row r="71" spans="1:4" ht="15">
      <c r="A71" s="48" t="s">
        <v>554</v>
      </c>
      <c r="B71" s="171" t="s">
        <v>528</v>
      </c>
      <c r="C71" s="171"/>
      <c r="D71" s="39">
        <v>29000</v>
      </c>
    </row>
    <row r="72" spans="1:4" ht="15">
      <c r="A72" s="48" t="s">
        <v>555</v>
      </c>
      <c r="B72" s="171" t="s">
        <v>528</v>
      </c>
      <c r="C72" s="171"/>
      <c r="D72" s="39">
        <v>15000</v>
      </c>
    </row>
    <row r="73" spans="1:4" ht="30">
      <c r="A73" s="48" t="s">
        <v>556</v>
      </c>
      <c r="B73" s="171" t="s">
        <v>551</v>
      </c>
      <c r="C73" s="171"/>
      <c r="D73" s="39">
        <v>56000</v>
      </c>
    </row>
    <row r="74" spans="1:4" ht="15">
      <c r="A74" s="48" t="s">
        <v>557</v>
      </c>
      <c r="B74" s="171" t="s">
        <v>551</v>
      </c>
      <c r="C74" s="171"/>
      <c r="D74" s="39">
        <v>59000</v>
      </c>
    </row>
    <row r="75" spans="1:4" ht="15">
      <c r="A75" s="48" t="s">
        <v>558</v>
      </c>
      <c r="B75" s="171" t="s">
        <v>528</v>
      </c>
      <c r="C75" s="171"/>
      <c r="D75" s="39">
        <v>9800</v>
      </c>
    </row>
    <row r="76" spans="1:4" ht="15">
      <c r="A76" s="49" t="s">
        <v>559</v>
      </c>
      <c r="B76" s="173" t="s">
        <v>528</v>
      </c>
      <c r="C76" s="173"/>
      <c r="D76" s="40">
        <v>10000</v>
      </c>
    </row>
    <row r="77" spans="1:4" ht="15">
      <c r="A77" s="49" t="s">
        <v>560</v>
      </c>
      <c r="B77" s="173" t="s">
        <v>528</v>
      </c>
      <c r="C77" s="173"/>
      <c r="D77" s="40">
        <v>14280</v>
      </c>
    </row>
    <row r="78" spans="1:4" ht="15">
      <c r="A78" s="48" t="s">
        <v>561</v>
      </c>
      <c r="B78" s="171" t="s">
        <v>528</v>
      </c>
      <c r="C78" s="171"/>
      <c r="D78" s="39">
        <v>20320</v>
      </c>
    </row>
    <row r="79" spans="1:4" ht="15">
      <c r="A79" s="48" t="s">
        <v>562</v>
      </c>
      <c r="B79" s="171" t="s">
        <v>528</v>
      </c>
      <c r="C79" s="171"/>
      <c r="D79" s="39">
        <v>23800</v>
      </c>
    </row>
    <row r="80" spans="1:4" ht="15">
      <c r="A80" s="48" t="s">
        <v>563</v>
      </c>
      <c r="B80" s="171" t="s">
        <v>528</v>
      </c>
      <c r="C80" s="171"/>
      <c r="D80" s="39">
        <v>16660</v>
      </c>
    </row>
    <row r="81" spans="1:4" ht="15">
      <c r="A81" s="48" t="s">
        <v>564</v>
      </c>
      <c r="B81" s="171" t="s">
        <v>528</v>
      </c>
      <c r="C81" s="171"/>
      <c r="D81" s="39">
        <v>6000</v>
      </c>
    </row>
    <row r="82" spans="1:4" ht="15">
      <c r="A82" s="49" t="s">
        <v>565</v>
      </c>
      <c r="B82" s="173" t="s">
        <v>528</v>
      </c>
      <c r="C82" s="173"/>
      <c r="D82" s="40">
        <v>11900</v>
      </c>
    </row>
    <row r="83" spans="1:4" ht="15">
      <c r="A83" s="49" t="s">
        <v>566</v>
      </c>
      <c r="B83" s="173" t="s">
        <v>528</v>
      </c>
      <c r="C83" s="173"/>
      <c r="D83" s="40">
        <v>11900</v>
      </c>
    </row>
    <row r="84" spans="1:4" ht="15">
      <c r="A84" s="48" t="s">
        <v>567</v>
      </c>
      <c r="B84" s="171" t="s">
        <v>528</v>
      </c>
      <c r="C84" s="171"/>
      <c r="D84" s="39">
        <v>88000</v>
      </c>
    </row>
    <row r="85" spans="1:4" ht="15">
      <c r="A85" s="48" t="s">
        <v>568</v>
      </c>
      <c r="B85" s="178" t="s">
        <v>528</v>
      </c>
      <c r="C85" s="178"/>
      <c r="D85" s="41">
        <v>9000</v>
      </c>
    </row>
    <row r="86" spans="1:4" ht="15">
      <c r="A86" s="48" t="s">
        <v>569</v>
      </c>
      <c r="B86" s="178" t="s">
        <v>528</v>
      </c>
      <c r="C86" s="178"/>
      <c r="D86" s="41">
        <v>13000</v>
      </c>
    </row>
    <row r="87" spans="1:4" ht="15">
      <c r="A87" s="48" t="s">
        <v>570</v>
      </c>
      <c r="B87" s="178" t="s">
        <v>528</v>
      </c>
      <c r="C87" s="178"/>
      <c r="D87" s="41">
        <v>8400</v>
      </c>
    </row>
    <row r="88" spans="1:4" ht="15">
      <c r="A88" s="49" t="s">
        <v>571</v>
      </c>
      <c r="B88" s="179" t="s">
        <v>528</v>
      </c>
      <c r="C88" s="179"/>
      <c r="D88" s="42">
        <v>24000</v>
      </c>
    </row>
    <row r="89" spans="1:4" ht="15">
      <c r="A89" s="48" t="s">
        <v>572</v>
      </c>
      <c r="B89" s="171" t="s">
        <v>528</v>
      </c>
      <c r="C89" s="171"/>
      <c r="D89" s="39">
        <v>24000</v>
      </c>
    </row>
    <row r="90" spans="1:4" ht="15">
      <c r="A90" s="48" t="s">
        <v>573</v>
      </c>
      <c r="B90" s="171" t="s">
        <v>528</v>
      </c>
      <c r="C90" s="171"/>
      <c r="D90" s="39">
        <v>33000</v>
      </c>
    </row>
    <row r="91" spans="1:4" ht="15">
      <c r="A91" s="48" t="s">
        <v>574</v>
      </c>
      <c r="B91" s="171" t="s">
        <v>528</v>
      </c>
      <c r="C91" s="171"/>
      <c r="D91" s="39">
        <v>34000</v>
      </c>
    </row>
    <row r="92" spans="1:4" ht="15">
      <c r="A92" s="48" t="s">
        <v>575</v>
      </c>
      <c r="B92" s="171" t="s">
        <v>528</v>
      </c>
      <c r="C92" s="171"/>
      <c r="D92" s="39">
        <v>11400</v>
      </c>
    </row>
    <row r="93" spans="1:4" ht="15">
      <c r="A93" s="48" t="s">
        <v>576</v>
      </c>
      <c r="B93" s="171" t="s">
        <v>528</v>
      </c>
      <c r="C93" s="171"/>
      <c r="D93" s="39">
        <v>11000</v>
      </c>
    </row>
    <row r="94" spans="1:4" ht="15">
      <c r="A94" s="48" t="s">
        <v>577</v>
      </c>
      <c r="B94" s="171" t="s">
        <v>528</v>
      </c>
      <c r="C94" s="171"/>
      <c r="D94" s="39">
        <v>38000</v>
      </c>
    </row>
    <row r="95" spans="1:4" ht="15">
      <c r="A95" s="48" t="s">
        <v>578</v>
      </c>
      <c r="B95" s="171" t="s">
        <v>528</v>
      </c>
      <c r="C95" s="171"/>
      <c r="D95" s="39">
        <v>37000</v>
      </c>
    </row>
    <row r="96" spans="1:4" ht="15">
      <c r="A96" s="49" t="s">
        <v>579</v>
      </c>
      <c r="B96" s="173" t="s">
        <v>528</v>
      </c>
      <c r="C96" s="173"/>
      <c r="D96" s="40">
        <v>38000</v>
      </c>
    </row>
    <row r="97" spans="1:4" ht="15">
      <c r="A97" s="48" t="s">
        <v>580</v>
      </c>
      <c r="B97" s="178" t="s">
        <v>528</v>
      </c>
      <c r="C97" s="178"/>
      <c r="D97" s="41">
        <v>14000</v>
      </c>
    </row>
    <row r="98" spans="1:4" ht="15">
      <c r="A98" s="48" t="s">
        <v>581</v>
      </c>
      <c r="B98" s="178" t="s">
        <v>528</v>
      </c>
      <c r="C98" s="178"/>
      <c r="D98" s="41">
        <v>12000</v>
      </c>
    </row>
    <row r="99" spans="1:4" ht="15">
      <c r="A99" s="48" t="s">
        <v>582</v>
      </c>
      <c r="B99" s="178" t="s">
        <v>528</v>
      </c>
      <c r="C99" s="178"/>
      <c r="D99" s="41">
        <v>2000</v>
      </c>
    </row>
    <row r="100" spans="1:4" ht="15">
      <c r="A100" s="48" t="s">
        <v>583</v>
      </c>
      <c r="B100" s="178" t="s">
        <v>528</v>
      </c>
      <c r="C100" s="178"/>
      <c r="D100" s="41">
        <v>6800</v>
      </c>
    </row>
    <row r="101" spans="1:4" ht="15">
      <c r="A101" s="48" t="s">
        <v>584</v>
      </c>
      <c r="B101" s="178" t="s">
        <v>528</v>
      </c>
      <c r="C101" s="178"/>
      <c r="D101" s="41">
        <v>88000</v>
      </c>
    </row>
    <row r="102" spans="1:4" ht="15">
      <c r="A102" s="48" t="s">
        <v>585</v>
      </c>
      <c r="B102" s="178" t="s">
        <v>528</v>
      </c>
      <c r="C102" s="178"/>
      <c r="D102" s="41">
        <v>84000</v>
      </c>
    </row>
    <row r="103" spans="1:4" ht="15">
      <c r="A103" s="48" t="s">
        <v>586</v>
      </c>
      <c r="B103" s="178" t="s">
        <v>528</v>
      </c>
      <c r="C103" s="178"/>
      <c r="D103" s="41">
        <v>80000</v>
      </c>
    </row>
    <row r="104" spans="1:4" ht="15">
      <c r="A104" s="48" t="s">
        <v>587</v>
      </c>
      <c r="B104" s="178" t="s">
        <v>528</v>
      </c>
      <c r="C104" s="178"/>
      <c r="D104" s="41">
        <v>70000</v>
      </c>
    </row>
    <row r="105" spans="1:4" ht="15">
      <c r="A105" s="48" t="s">
        <v>588</v>
      </c>
      <c r="B105" s="178" t="s">
        <v>528</v>
      </c>
      <c r="C105" s="178"/>
      <c r="D105" s="41">
        <v>60000</v>
      </c>
    </row>
    <row r="106" spans="1:4" ht="15">
      <c r="A106" s="48" t="s">
        <v>589</v>
      </c>
      <c r="B106" s="178" t="s">
        <v>528</v>
      </c>
      <c r="C106" s="178"/>
      <c r="D106" s="41">
        <v>54000</v>
      </c>
    </row>
    <row r="107" spans="1:4" ht="15">
      <c r="A107" s="48" t="s">
        <v>590</v>
      </c>
      <c r="B107" s="178" t="s">
        <v>528</v>
      </c>
      <c r="C107" s="178"/>
      <c r="D107" s="41">
        <v>80000</v>
      </c>
    </row>
    <row r="108" spans="1:4" ht="15">
      <c r="A108" s="48" t="s">
        <v>591</v>
      </c>
      <c r="B108" s="178" t="s">
        <v>528</v>
      </c>
      <c r="C108" s="178"/>
      <c r="D108" s="41">
        <v>60000</v>
      </c>
    </row>
    <row r="109" spans="1:4" ht="15">
      <c r="A109" s="48" t="s">
        <v>592</v>
      </c>
      <c r="B109" s="178" t="s">
        <v>528</v>
      </c>
      <c r="C109" s="178"/>
      <c r="D109" s="41">
        <v>1000</v>
      </c>
    </row>
    <row r="110" spans="1:4" ht="15">
      <c r="A110" s="49" t="s">
        <v>593</v>
      </c>
      <c r="B110" s="179" t="s">
        <v>528</v>
      </c>
      <c r="C110" s="179"/>
      <c r="D110" s="42">
        <v>8400</v>
      </c>
    </row>
    <row r="111" spans="1:4" ht="15">
      <c r="A111" s="49" t="s">
        <v>594</v>
      </c>
      <c r="B111" s="179" t="s">
        <v>528</v>
      </c>
      <c r="C111" s="179"/>
      <c r="D111" s="42">
        <v>7800</v>
      </c>
    </row>
    <row r="112" spans="1:4" ht="15">
      <c r="A112" s="48" t="s">
        <v>595</v>
      </c>
      <c r="B112" s="178" t="s">
        <v>528</v>
      </c>
      <c r="C112" s="178"/>
      <c r="D112" s="41">
        <v>3800</v>
      </c>
    </row>
    <row r="113" spans="1:4" ht="15">
      <c r="A113" s="48" t="s">
        <v>596</v>
      </c>
      <c r="B113" s="178" t="s">
        <v>528</v>
      </c>
      <c r="C113" s="178"/>
      <c r="D113" s="41">
        <v>3200</v>
      </c>
    </row>
    <row r="114" spans="1:4" ht="15">
      <c r="A114" s="48" t="s">
        <v>597</v>
      </c>
      <c r="B114" s="178" t="s">
        <v>528</v>
      </c>
      <c r="C114" s="178"/>
      <c r="D114" s="41">
        <v>3600</v>
      </c>
    </row>
    <row r="115" spans="1:4" ht="15">
      <c r="A115" s="48" t="s">
        <v>598</v>
      </c>
      <c r="B115" s="178" t="s">
        <v>528</v>
      </c>
      <c r="C115" s="178"/>
      <c r="D115" s="41">
        <v>2700</v>
      </c>
    </row>
    <row r="116" spans="1:4" ht="15">
      <c r="A116" s="49" t="s">
        <v>599</v>
      </c>
      <c r="B116" s="179" t="s">
        <v>528</v>
      </c>
      <c r="C116" s="179"/>
      <c r="D116" s="42">
        <v>9000</v>
      </c>
    </row>
    <row r="117" spans="1:4" ht="15">
      <c r="A117" s="48" t="s">
        <v>600</v>
      </c>
      <c r="B117" s="178" t="s">
        <v>528</v>
      </c>
      <c r="C117" s="178"/>
      <c r="D117" s="41">
        <v>10000</v>
      </c>
    </row>
    <row r="118" spans="1:4" ht="15">
      <c r="A118" s="48" t="s">
        <v>601</v>
      </c>
      <c r="B118" s="178" t="s">
        <v>528</v>
      </c>
      <c r="C118" s="178"/>
      <c r="D118" s="41">
        <v>39270</v>
      </c>
    </row>
    <row r="119" spans="1:4" ht="15">
      <c r="A119" s="48" t="s">
        <v>602</v>
      </c>
      <c r="B119" s="178" t="s">
        <v>528</v>
      </c>
      <c r="C119" s="178"/>
      <c r="D119" s="41">
        <v>12000</v>
      </c>
    </row>
    <row r="120" spans="1:4" ht="15">
      <c r="A120" s="48" t="s">
        <v>603</v>
      </c>
      <c r="B120" s="178" t="s">
        <v>528</v>
      </c>
      <c r="C120" s="178"/>
      <c r="D120" s="41">
        <v>11900</v>
      </c>
    </row>
    <row r="121" spans="1:4" ht="15">
      <c r="A121" s="48" t="s">
        <v>603</v>
      </c>
      <c r="B121" s="178" t="s">
        <v>604</v>
      </c>
      <c r="C121" s="178"/>
      <c r="D121" s="41">
        <v>5950</v>
      </c>
    </row>
    <row r="122" spans="1:4" ht="15">
      <c r="A122" s="49" t="s">
        <v>605</v>
      </c>
      <c r="B122" s="179" t="s">
        <v>528</v>
      </c>
      <c r="C122" s="179"/>
      <c r="D122" s="42">
        <v>8800</v>
      </c>
    </row>
    <row r="123" spans="1:4" ht="15">
      <c r="A123" s="48" t="s">
        <v>606</v>
      </c>
      <c r="B123" s="178" t="s">
        <v>528</v>
      </c>
      <c r="C123" s="178"/>
      <c r="D123" s="41">
        <v>9400</v>
      </c>
    </row>
    <row r="124" spans="1:4" ht="15">
      <c r="A124" s="48" t="s">
        <v>607</v>
      </c>
      <c r="B124" s="178" t="s">
        <v>528</v>
      </c>
      <c r="C124" s="178"/>
      <c r="D124" s="41">
        <v>9000</v>
      </c>
    </row>
    <row r="125" spans="1:4" ht="15">
      <c r="A125" s="48" t="s">
        <v>608</v>
      </c>
      <c r="B125" s="178" t="s">
        <v>528</v>
      </c>
      <c r="C125" s="178"/>
      <c r="D125" s="41">
        <v>8800</v>
      </c>
    </row>
    <row r="126" spans="1:4" ht="15">
      <c r="A126" s="49" t="s">
        <v>609</v>
      </c>
      <c r="B126" s="179" t="s">
        <v>528</v>
      </c>
      <c r="C126" s="179"/>
      <c r="D126" s="42">
        <v>7000</v>
      </c>
    </row>
    <row r="127" spans="1:4" ht="15">
      <c r="A127" s="48" t="s">
        <v>610</v>
      </c>
      <c r="B127" s="178" t="s">
        <v>528</v>
      </c>
      <c r="C127" s="178"/>
      <c r="D127" s="41">
        <v>7000</v>
      </c>
    </row>
    <row r="128" spans="1:4" ht="15">
      <c r="A128" s="49" t="s">
        <v>611</v>
      </c>
      <c r="B128" s="179" t="s">
        <v>528</v>
      </c>
      <c r="C128" s="179"/>
      <c r="D128" s="42">
        <v>6800</v>
      </c>
    </row>
    <row r="129" spans="1:4" ht="15">
      <c r="A129" s="49" t="s">
        <v>612</v>
      </c>
      <c r="B129" s="179" t="s">
        <v>528</v>
      </c>
      <c r="C129" s="179"/>
      <c r="D129" s="42">
        <v>6900</v>
      </c>
    </row>
    <row r="130" spans="1:4" ht="15">
      <c r="A130" s="48" t="s">
        <v>613</v>
      </c>
      <c r="B130" s="178" t="s">
        <v>528</v>
      </c>
      <c r="C130" s="178"/>
      <c r="D130" s="41">
        <v>10000</v>
      </c>
    </row>
    <row r="131" spans="1:4" ht="15">
      <c r="A131" s="48" t="s">
        <v>614</v>
      </c>
      <c r="B131" s="178" t="s">
        <v>528</v>
      </c>
      <c r="C131" s="178"/>
      <c r="D131" s="41">
        <v>19000</v>
      </c>
    </row>
    <row r="132" spans="1:4" ht="15">
      <c r="A132" s="48" t="s">
        <v>615</v>
      </c>
      <c r="B132" s="178" t="s">
        <v>528</v>
      </c>
      <c r="C132" s="178"/>
      <c r="D132" s="41">
        <v>4000</v>
      </c>
    </row>
    <row r="133" spans="1:4" ht="15">
      <c r="A133" s="49" t="s">
        <v>616</v>
      </c>
      <c r="B133" s="179" t="s">
        <v>528</v>
      </c>
      <c r="C133" s="179"/>
      <c r="D133" s="42">
        <v>16000</v>
      </c>
    </row>
    <row r="134" spans="1:4" ht="15">
      <c r="A134" s="49" t="s">
        <v>617</v>
      </c>
      <c r="B134" s="179" t="s">
        <v>528</v>
      </c>
      <c r="C134" s="179"/>
      <c r="D134" s="42">
        <v>16000</v>
      </c>
    </row>
    <row r="135" spans="1:4" ht="15">
      <c r="A135" s="48" t="s">
        <v>618</v>
      </c>
      <c r="B135" s="178" t="s">
        <v>528</v>
      </c>
      <c r="C135" s="178"/>
      <c r="D135" s="41">
        <v>23000</v>
      </c>
    </row>
    <row r="136" spans="1:4" ht="15">
      <c r="A136" s="48" t="s">
        <v>619</v>
      </c>
      <c r="B136" s="178" t="s">
        <v>528</v>
      </c>
      <c r="C136" s="178"/>
      <c r="D136" s="41">
        <v>22000</v>
      </c>
    </row>
    <row r="137" spans="1:4" ht="15">
      <c r="A137" s="48" t="s">
        <v>620</v>
      </c>
      <c r="B137" s="178" t="s">
        <v>528</v>
      </c>
      <c r="C137" s="178"/>
      <c r="D137" s="41">
        <v>20000</v>
      </c>
    </row>
    <row r="138" spans="1:4" ht="15">
      <c r="A138" s="48" t="s">
        <v>621</v>
      </c>
      <c r="B138" s="178" t="s">
        <v>528</v>
      </c>
      <c r="C138" s="178"/>
      <c r="D138" s="41">
        <v>20000</v>
      </c>
    </row>
    <row r="139" spans="1:4" ht="15">
      <c r="A139" s="48" t="s">
        <v>622</v>
      </c>
      <c r="B139" s="178" t="s">
        <v>528</v>
      </c>
      <c r="C139" s="178"/>
      <c r="D139" s="41">
        <v>18000</v>
      </c>
    </row>
    <row r="140" spans="1:4" ht="15">
      <c r="A140" s="49" t="s">
        <v>623</v>
      </c>
      <c r="B140" s="179" t="s">
        <v>528</v>
      </c>
      <c r="C140" s="179"/>
      <c r="D140" s="42">
        <v>16000</v>
      </c>
    </row>
    <row r="141" spans="1:4" ht="15">
      <c r="A141" s="49" t="s">
        <v>624</v>
      </c>
      <c r="B141" s="179" t="s">
        <v>528</v>
      </c>
      <c r="C141" s="179"/>
      <c r="D141" s="42">
        <v>17000</v>
      </c>
    </row>
    <row r="142" spans="1:4" ht="15">
      <c r="A142" s="49" t="s">
        <v>625</v>
      </c>
      <c r="B142" s="179" t="s">
        <v>528</v>
      </c>
      <c r="C142" s="179"/>
      <c r="D142" s="42">
        <v>7900</v>
      </c>
    </row>
    <row r="143" spans="1:4" ht="15">
      <c r="A143" s="49" t="s">
        <v>626</v>
      </c>
      <c r="B143" s="179" t="s">
        <v>528</v>
      </c>
      <c r="C143" s="179"/>
      <c r="D143" s="42">
        <v>8400</v>
      </c>
    </row>
    <row r="144" spans="1:4" ht="15">
      <c r="A144" s="49" t="s">
        <v>627</v>
      </c>
      <c r="B144" s="179" t="s">
        <v>528</v>
      </c>
      <c r="C144" s="179"/>
      <c r="D144" s="42">
        <v>8600</v>
      </c>
    </row>
    <row r="145" spans="1:4" ht="15">
      <c r="A145" s="49" t="s">
        <v>628</v>
      </c>
      <c r="B145" s="179" t="s">
        <v>528</v>
      </c>
      <c r="C145" s="179"/>
      <c r="D145" s="42">
        <v>8400</v>
      </c>
    </row>
    <row r="146" spans="1:4" ht="15">
      <c r="A146" s="49" t="s">
        <v>629</v>
      </c>
      <c r="B146" s="179" t="s">
        <v>528</v>
      </c>
      <c r="C146" s="179"/>
      <c r="D146" s="42">
        <v>24000</v>
      </c>
    </row>
    <row r="147" spans="1:4" ht="15">
      <c r="A147" s="49" t="s">
        <v>630</v>
      </c>
      <c r="B147" s="179" t="s">
        <v>528</v>
      </c>
      <c r="C147" s="179"/>
      <c r="D147" s="42">
        <v>16000</v>
      </c>
    </row>
    <row r="148" spans="1:4" ht="15">
      <c r="A148" s="48" t="s">
        <v>631</v>
      </c>
      <c r="B148" s="178" t="s">
        <v>528</v>
      </c>
      <c r="C148" s="178"/>
      <c r="D148" s="41">
        <v>17000</v>
      </c>
    </row>
    <row r="149" spans="1:4" ht="15">
      <c r="A149" s="48" t="s">
        <v>632</v>
      </c>
      <c r="B149" s="178" t="s">
        <v>528</v>
      </c>
      <c r="C149" s="178"/>
      <c r="D149" s="41">
        <v>17000</v>
      </c>
    </row>
    <row r="150" spans="1:4" ht="15">
      <c r="A150" s="48" t="s">
        <v>633</v>
      </c>
      <c r="B150" s="178" t="s">
        <v>528</v>
      </c>
      <c r="C150" s="178"/>
      <c r="D150" s="41">
        <v>1800</v>
      </c>
    </row>
    <row r="151" spans="1:4" ht="15">
      <c r="A151" s="48" t="s">
        <v>634</v>
      </c>
      <c r="B151" s="178" t="s">
        <v>528</v>
      </c>
      <c r="C151" s="178"/>
      <c r="D151" s="41">
        <v>12000</v>
      </c>
    </row>
    <row r="152" spans="1:4" ht="15">
      <c r="A152" s="48" t="s">
        <v>635</v>
      </c>
      <c r="B152" s="178" t="s">
        <v>528</v>
      </c>
      <c r="C152" s="178"/>
      <c r="D152" s="41">
        <v>9000</v>
      </c>
    </row>
    <row r="153" spans="1:4" ht="15">
      <c r="A153" s="48" t="s">
        <v>636</v>
      </c>
      <c r="B153" s="178" t="s">
        <v>528</v>
      </c>
      <c r="C153" s="178"/>
      <c r="D153" s="41">
        <v>15600</v>
      </c>
    </row>
    <row r="154" spans="1:4" ht="15">
      <c r="A154" s="180" t="s">
        <v>637</v>
      </c>
      <c r="B154" s="180"/>
      <c r="C154" s="180"/>
      <c r="D154" s="180"/>
    </row>
  </sheetData>
  <sheetProtection/>
  <mergeCells count="150">
    <mergeCell ref="B149:C149"/>
    <mergeCell ref="B150:C150"/>
    <mergeCell ref="B151:C151"/>
    <mergeCell ref="B152:C152"/>
    <mergeCell ref="B153:C153"/>
    <mergeCell ref="A154:D154"/>
    <mergeCell ref="B143:C143"/>
    <mergeCell ref="B144:C144"/>
    <mergeCell ref="B145:C145"/>
    <mergeCell ref="B146:C146"/>
    <mergeCell ref="B147:C147"/>
    <mergeCell ref="B148:C148"/>
    <mergeCell ref="B137:C137"/>
    <mergeCell ref="B138:C138"/>
    <mergeCell ref="B139:C139"/>
    <mergeCell ref="B140:C140"/>
    <mergeCell ref="B141:C141"/>
    <mergeCell ref="B142:C142"/>
    <mergeCell ref="B131:C131"/>
    <mergeCell ref="B132:C132"/>
    <mergeCell ref="B133:C133"/>
    <mergeCell ref="B134:C134"/>
    <mergeCell ref="B135:C135"/>
    <mergeCell ref="B136:C136"/>
    <mergeCell ref="B125:C125"/>
    <mergeCell ref="B126:C126"/>
    <mergeCell ref="B127:C127"/>
    <mergeCell ref="B128:C128"/>
    <mergeCell ref="B129:C129"/>
    <mergeCell ref="B130:C130"/>
    <mergeCell ref="B119:C119"/>
    <mergeCell ref="B120:C120"/>
    <mergeCell ref="B121:C121"/>
    <mergeCell ref="B122:C122"/>
    <mergeCell ref="B123:C123"/>
    <mergeCell ref="B124:C124"/>
    <mergeCell ref="B113:C113"/>
    <mergeCell ref="B114:C114"/>
    <mergeCell ref="B115:C115"/>
    <mergeCell ref="B116:C116"/>
    <mergeCell ref="B117:C117"/>
    <mergeCell ref="B118:C118"/>
    <mergeCell ref="B107:C107"/>
    <mergeCell ref="B108:C108"/>
    <mergeCell ref="B109:C109"/>
    <mergeCell ref="B110:C110"/>
    <mergeCell ref="B111:C111"/>
    <mergeCell ref="B112:C112"/>
    <mergeCell ref="B101:C101"/>
    <mergeCell ref="B102:C102"/>
    <mergeCell ref="B103:C103"/>
    <mergeCell ref="B104:C104"/>
    <mergeCell ref="B105:C105"/>
    <mergeCell ref="B106:C106"/>
    <mergeCell ref="B95:C95"/>
    <mergeCell ref="B96:C96"/>
    <mergeCell ref="B97:C97"/>
    <mergeCell ref="B98:C98"/>
    <mergeCell ref="B99:C99"/>
    <mergeCell ref="B100:C100"/>
    <mergeCell ref="B89:C89"/>
    <mergeCell ref="B90:C90"/>
    <mergeCell ref="B91:C91"/>
    <mergeCell ref="B92:C92"/>
    <mergeCell ref="B93:C93"/>
    <mergeCell ref="B94:C94"/>
    <mergeCell ref="B83:C83"/>
    <mergeCell ref="B84:C84"/>
    <mergeCell ref="B85:C85"/>
    <mergeCell ref="B86:C86"/>
    <mergeCell ref="B87:C87"/>
    <mergeCell ref="B88:C88"/>
    <mergeCell ref="B77:C77"/>
    <mergeCell ref="B78:C78"/>
    <mergeCell ref="B79:C79"/>
    <mergeCell ref="B80:C80"/>
    <mergeCell ref="B81:C81"/>
    <mergeCell ref="B82:C82"/>
    <mergeCell ref="B71:C71"/>
    <mergeCell ref="B72:C72"/>
    <mergeCell ref="B73:C73"/>
    <mergeCell ref="B74:C74"/>
    <mergeCell ref="B75:C75"/>
    <mergeCell ref="B76:C76"/>
    <mergeCell ref="B65:C65"/>
    <mergeCell ref="B66:C66"/>
    <mergeCell ref="B67:C67"/>
    <mergeCell ref="B68:C68"/>
    <mergeCell ref="B69:C69"/>
    <mergeCell ref="B70:C70"/>
    <mergeCell ref="B59:C59"/>
    <mergeCell ref="B60:C60"/>
    <mergeCell ref="B61:C61"/>
    <mergeCell ref="B62:C62"/>
    <mergeCell ref="B63:C63"/>
    <mergeCell ref="B64:C64"/>
    <mergeCell ref="B53:C53"/>
    <mergeCell ref="B54:C54"/>
    <mergeCell ref="B55:C55"/>
    <mergeCell ref="B56:C56"/>
    <mergeCell ref="B57:C57"/>
    <mergeCell ref="B58:C58"/>
    <mergeCell ref="B47:C47"/>
    <mergeCell ref="B48:C48"/>
    <mergeCell ref="B49:C49"/>
    <mergeCell ref="B50:C50"/>
    <mergeCell ref="B51:C51"/>
    <mergeCell ref="B52:C52"/>
    <mergeCell ref="B41:C41"/>
    <mergeCell ref="B42:C42"/>
    <mergeCell ref="B43:C43"/>
    <mergeCell ref="B44:C44"/>
    <mergeCell ref="A45:D45"/>
    <mergeCell ref="B46:C46"/>
    <mergeCell ref="B32:C32"/>
    <mergeCell ref="B33:C33"/>
    <mergeCell ref="B34:C34"/>
    <mergeCell ref="B37:C37"/>
    <mergeCell ref="B38:C38"/>
    <mergeCell ref="B39:C39"/>
    <mergeCell ref="B26:C26"/>
    <mergeCell ref="B27:C27"/>
    <mergeCell ref="B28:C28"/>
    <mergeCell ref="B29:C29"/>
    <mergeCell ref="B30:C30"/>
    <mergeCell ref="B31:C31"/>
    <mergeCell ref="B20:C20"/>
    <mergeCell ref="B21:C21"/>
    <mergeCell ref="B22:C22"/>
    <mergeCell ref="B23:C23"/>
    <mergeCell ref="B24:C24"/>
    <mergeCell ref="B25:C25"/>
    <mergeCell ref="B17:C17"/>
    <mergeCell ref="B18:C18"/>
    <mergeCell ref="B19:C19"/>
    <mergeCell ref="B8:C8"/>
    <mergeCell ref="B9:C9"/>
    <mergeCell ref="B10:C10"/>
    <mergeCell ref="B11:C11"/>
    <mergeCell ref="B12:C12"/>
    <mergeCell ref="B13:C13"/>
    <mergeCell ref="A1:D2"/>
    <mergeCell ref="A3:D3"/>
    <mergeCell ref="B4:C4"/>
    <mergeCell ref="A5:D5"/>
    <mergeCell ref="B6:C6"/>
    <mergeCell ref="B7:C7"/>
    <mergeCell ref="B14:C14"/>
    <mergeCell ref="B15:C15"/>
    <mergeCell ref="B16:C16"/>
  </mergeCells>
  <printOptions/>
  <pageMargins left="0.7" right="0.7" top="0.75" bottom="0.75" header="0.3" footer="0.3"/>
  <pageSetup orientation="portrait" paperSize="9"/>
  <drawing r:id="rId3"/>
  <legacyDrawing r:id="rId2"/>
</worksheet>
</file>

<file path=xl/worksheets/sheet7.xml><?xml version="1.0" encoding="utf-8"?>
<worksheet xmlns="http://schemas.openxmlformats.org/spreadsheetml/2006/main" xmlns:r="http://schemas.openxmlformats.org/officeDocument/2006/relationships">
  <dimension ref="A1:E33"/>
  <sheetViews>
    <sheetView zoomScalePageLayoutView="0" workbookViewId="0" topLeftCell="A1">
      <selection activeCell="J22" sqref="J22"/>
    </sheetView>
  </sheetViews>
  <sheetFormatPr defaultColWidth="11.421875" defaultRowHeight="15"/>
  <cols>
    <col min="1" max="1" width="41.00390625" style="0" customWidth="1"/>
    <col min="2" max="2" width="15.57421875" style="0" customWidth="1"/>
    <col min="3" max="3" width="14.28125" style="0" customWidth="1"/>
    <col min="4" max="4" width="9.28125" style="0" customWidth="1"/>
    <col min="5" max="5" width="11.421875" style="0" customWidth="1"/>
  </cols>
  <sheetData>
    <row r="1" spans="1:5" ht="15">
      <c r="A1" s="18"/>
      <c r="B1" s="18"/>
      <c r="C1" s="18"/>
      <c r="D1" s="18"/>
      <c r="E1" s="18"/>
    </row>
    <row r="2" spans="1:5" ht="15">
      <c r="A2" s="150" t="s">
        <v>638</v>
      </c>
      <c r="B2" s="150"/>
      <c r="C2" s="150"/>
      <c r="D2" s="150"/>
      <c r="E2" s="150"/>
    </row>
    <row r="3" spans="1:5" ht="15">
      <c r="A3" s="150" t="s">
        <v>639</v>
      </c>
      <c r="B3" s="150"/>
      <c r="C3" s="150"/>
      <c r="D3" s="150"/>
      <c r="E3" s="150"/>
    </row>
    <row r="4" spans="1:5" ht="15">
      <c r="A4" s="150" t="s">
        <v>640</v>
      </c>
      <c r="B4" s="150"/>
      <c r="C4" s="150"/>
      <c r="D4" s="150"/>
      <c r="E4" s="150"/>
    </row>
    <row r="5" spans="1:5" ht="15">
      <c r="A5" s="18"/>
      <c r="B5" s="18"/>
      <c r="C5" s="18"/>
      <c r="D5" s="18"/>
      <c r="E5" s="18"/>
    </row>
    <row r="6" spans="1:5" ht="15">
      <c r="A6" s="52" t="s">
        <v>641</v>
      </c>
      <c r="B6" s="52" t="s">
        <v>456</v>
      </c>
      <c r="C6" s="52" t="s">
        <v>642</v>
      </c>
      <c r="D6" s="52" t="s">
        <v>643</v>
      </c>
      <c r="E6" s="18"/>
    </row>
    <row r="7" spans="1:5" ht="15">
      <c r="A7" s="18"/>
      <c r="B7" s="18"/>
      <c r="C7" s="18"/>
      <c r="D7" s="18"/>
      <c r="E7" s="18"/>
    </row>
    <row r="8" spans="1:5" ht="15">
      <c r="A8" s="18" t="s">
        <v>71</v>
      </c>
      <c r="B8" s="18" t="s">
        <v>20</v>
      </c>
      <c r="C8" s="18" t="s">
        <v>57</v>
      </c>
      <c r="D8" s="53">
        <v>2300</v>
      </c>
      <c r="E8" s="18"/>
    </row>
    <row r="9" spans="1:5" ht="15">
      <c r="A9" s="18" t="s">
        <v>644</v>
      </c>
      <c r="B9" s="18" t="s">
        <v>56</v>
      </c>
      <c r="C9" s="18" t="s">
        <v>645</v>
      </c>
      <c r="D9" s="53">
        <v>9000</v>
      </c>
      <c r="E9" s="18"/>
    </row>
    <row r="10" spans="1:5" ht="15">
      <c r="A10" s="18" t="s">
        <v>646</v>
      </c>
      <c r="B10" s="18" t="s">
        <v>647</v>
      </c>
      <c r="C10" s="18" t="s">
        <v>645</v>
      </c>
      <c r="D10" s="53">
        <v>9000</v>
      </c>
      <c r="E10" s="18"/>
    </row>
    <row r="11" spans="1:5" ht="15">
      <c r="A11" s="18" t="s">
        <v>648</v>
      </c>
      <c r="B11" s="18" t="s">
        <v>647</v>
      </c>
      <c r="C11" s="18" t="s">
        <v>645</v>
      </c>
      <c r="D11" s="53">
        <v>8000</v>
      </c>
      <c r="E11" s="18"/>
    </row>
    <row r="12" spans="1:5" ht="15">
      <c r="A12" s="18" t="s">
        <v>649</v>
      </c>
      <c r="B12" s="18" t="s">
        <v>647</v>
      </c>
      <c r="C12" s="18" t="s">
        <v>645</v>
      </c>
      <c r="D12" s="53">
        <v>10000</v>
      </c>
      <c r="E12" s="18"/>
    </row>
    <row r="13" spans="1:5" ht="15">
      <c r="A13" s="18" t="s">
        <v>650</v>
      </c>
      <c r="B13" s="18" t="s">
        <v>647</v>
      </c>
      <c r="C13" s="18" t="s">
        <v>645</v>
      </c>
      <c r="D13" s="53">
        <v>8000</v>
      </c>
      <c r="E13" s="18"/>
    </row>
    <row r="14" spans="1:5" ht="15">
      <c r="A14" s="18" t="s">
        <v>651</v>
      </c>
      <c r="B14" s="18" t="s">
        <v>652</v>
      </c>
      <c r="C14" s="18" t="s">
        <v>57</v>
      </c>
      <c r="D14" s="53">
        <v>1800</v>
      </c>
      <c r="E14" s="18"/>
    </row>
    <row r="15" spans="1:5" ht="15">
      <c r="A15" s="18" t="s">
        <v>653</v>
      </c>
      <c r="B15" s="18" t="s">
        <v>652</v>
      </c>
      <c r="C15" s="18" t="s">
        <v>57</v>
      </c>
      <c r="D15" s="53">
        <v>1300</v>
      </c>
      <c r="E15" s="18"/>
    </row>
    <row r="16" spans="1:5" ht="15">
      <c r="A16" s="18" t="s">
        <v>654</v>
      </c>
      <c r="B16" s="18" t="s">
        <v>652</v>
      </c>
      <c r="C16" s="18" t="s">
        <v>57</v>
      </c>
      <c r="D16" s="53">
        <v>1300</v>
      </c>
      <c r="E16" s="18"/>
    </row>
    <row r="17" spans="1:5" ht="15">
      <c r="A17" s="18" t="s">
        <v>655</v>
      </c>
      <c r="B17" s="18" t="s">
        <v>652</v>
      </c>
      <c r="C17" s="18" t="s">
        <v>57</v>
      </c>
      <c r="D17" s="53">
        <v>1400</v>
      </c>
      <c r="E17" s="18"/>
    </row>
    <row r="18" spans="1:5" ht="15">
      <c r="A18" s="18"/>
      <c r="B18" s="18"/>
      <c r="C18" s="18"/>
      <c r="D18" s="53"/>
      <c r="E18" s="18"/>
    </row>
    <row r="19" spans="1:5" ht="15">
      <c r="A19" s="52" t="s">
        <v>656</v>
      </c>
      <c r="B19" s="18"/>
      <c r="C19" s="18"/>
      <c r="D19" s="53"/>
      <c r="E19" s="18"/>
    </row>
    <row r="20" spans="1:5" ht="15">
      <c r="A20" s="18" t="s">
        <v>657</v>
      </c>
      <c r="B20" s="18" t="s">
        <v>652</v>
      </c>
      <c r="C20" s="18" t="s">
        <v>658</v>
      </c>
      <c r="D20" s="53">
        <v>800</v>
      </c>
      <c r="E20" s="18"/>
    </row>
    <row r="21" spans="1:5" ht="15">
      <c r="A21" s="18" t="s">
        <v>659</v>
      </c>
      <c r="B21" s="18" t="s">
        <v>652</v>
      </c>
      <c r="C21" s="18" t="s">
        <v>658</v>
      </c>
      <c r="D21" s="53">
        <v>800</v>
      </c>
      <c r="E21" s="18"/>
    </row>
    <row r="22" spans="1:5" ht="15">
      <c r="A22" s="18" t="s">
        <v>660</v>
      </c>
      <c r="B22" s="18" t="s">
        <v>652</v>
      </c>
      <c r="C22" s="18" t="s">
        <v>658</v>
      </c>
      <c r="D22" s="53">
        <v>800</v>
      </c>
      <c r="E22" s="18"/>
    </row>
    <row r="23" spans="1:5" ht="15">
      <c r="A23" s="18" t="s">
        <v>661</v>
      </c>
      <c r="B23" s="18" t="s">
        <v>662</v>
      </c>
      <c r="C23" s="18" t="s">
        <v>663</v>
      </c>
      <c r="D23" s="53">
        <v>18000</v>
      </c>
      <c r="E23" s="18"/>
    </row>
    <row r="24" spans="1:5" ht="15">
      <c r="A24" s="181" t="s">
        <v>664</v>
      </c>
      <c r="B24" s="18"/>
      <c r="C24" s="18"/>
      <c r="D24" s="53"/>
      <c r="E24" s="18"/>
    </row>
    <row r="25" spans="1:5" ht="15">
      <c r="A25" s="181"/>
      <c r="B25" s="18"/>
      <c r="C25" s="18"/>
      <c r="D25" s="53"/>
      <c r="E25" s="18"/>
    </row>
    <row r="26" spans="1:5" ht="15">
      <c r="A26" s="182" t="s">
        <v>665</v>
      </c>
      <c r="B26" s="182" t="s">
        <v>666</v>
      </c>
      <c r="C26" s="182" t="s">
        <v>667</v>
      </c>
      <c r="D26" s="53"/>
      <c r="E26" s="18"/>
    </row>
    <row r="27" spans="1:5" ht="15">
      <c r="A27" s="182"/>
      <c r="B27" s="182"/>
      <c r="C27" s="182"/>
      <c r="D27" s="53">
        <v>64000</v>
      </c>
      <c r="E27" s="18"/>
    </row>
    <row r="28" spans="1:5" ht="15">
      <c r="A28" s="182" t="s">
        <v>668</v>
      </c>
      <c r="B28" s="182" t="s">
        <v>669</v>
      </c>
      <c r="C28" s="182" t="s">
        <v>670</v>
      </c>
      <c r="D28" s="53"/>
      <c r="E28" s="18"/>
    </row>
    <row r="29" spans="1:5" ht="15">
      <c r="A29" s="182"/>
      <c r="B29" s="182"/>
      <c r="C29" s="182"/>
      <c r="D29" s="53">
        <v>16000</v>
      </c>
      <c r="E29" s="18"/>
    </row>
    <row r="30" spans="1:5" ht="15">
      <c r="A30" s="18" t="s">
        <v>671</v>
      </c>
      <c r="B30" s="18"/>
      <c r="C30" s="18"/>
      <c r="D30" s="53"/>
      <c r="E30" s="18"/>
    </row>
    <row r="31" spans="1:5" ht="15">
      <c r="A31" s="182" t="s">
        <v>672</v>
      </c>
      <c r="B31" s="182" t="s">
        <v>669</v>
      </c>
      <c r="C31" s="182" t="s">
        <v>673</v>
      </c>
      <c r="D31" s="53"/>
      <c r="E31" s="18"/>
    </row>
    <row r="32" spans="1:5" ht="15">
      <c r="A32" s="182"/>
      <c r="B32" s="182"/>
      <c r="C32" s="182"/>
      <c r="D32" s="53">
        <v>4000</v>
      </c>
      <c r="E32" s="18"/>
    </row>
    <row r="33" spans="1:5" ht="15">
      <c r="A33" s="18"/>
      <c r="B33" s="18"/>
      <c r="C33" s="18"/>
      <c r="D33" s="53"/>
      <c r="E33" s="18"/>
    </row>
  </sheetData>
  <sheetProtection/>
  <mergeCells count="13">
    <mergeCell ref="A28:A29"/>
    <mergeCell ref="B28:B29"/>
    <mergeCell ref="C28:C29"/>
    <mergeCell ref="A31:A32"/>
    <mergeCell ref="B31:B32"/>
    <mergeCell ref="C31:C32"/>
    <mergeCell ref="A2:E2"/>
    <mergeCell ref="A3:E3"/>
    <mergeCell ref="A4:E4"/>
    <mergeCell ref="A24:A25"/>
    <mergeCell ref="A26:A27"/>
    <mergeCell ref="B26:B27"/>
    <mergeCell ref="C26:C27"/>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G304"/>
  <sheetViews>
    <sheetView zoomScalePageLayoutView="0" workbookViewId="0" topLeftCell="A1">
      <selection activeCell="J34" sqref="J34"/>
    </sheetView>
  </sheetViews>
  <sheetFormatPr defaultColWidth="11.421875" defaultRowHeight="15"/>
  <cols>
    <col min="1" max="1" width="40.421875" style="0" customWidth="1"/>
    <col min="2" max="2" width="14.140625" style="0" customWidth="1"/>
    <col min="3" max="3" width="16.8515625" style="0" customWidth="1"/>
    <col min="4" max="4" width="16.57421875" style="0" customWidth="1"/>
    <col min="5" max="5" width="7.140625" style="0" customWidth="1"/>
  </cols>
  <sheetData>
    <row r="1" spans="1:7" ht="15">
      <c r="A1" s="186" t="s">
        <v>898</v>
      </c>
      <c r="B1" s="186"/>
      <c r="C1" s="186"/>
      <c r="D1" s="186"/>
      <c r="E1" s="186"/>
      <c r="F1" s="55"/>
      <c r="G1" s="55"/>
    </row>
    <row r="2" spans="1:7" ht="15">
      <c r="A2" s="186" t="s">
        <v>681</v>
      </c>
      <c r="B2" s="186"/>
      <c r="C2" s="186"/>
      <c r="D2" s="186"/>
      <c r="E2" s="186"/>
      <c r="F2" s="55"/>
      <c r="G2" s="55"/>
    </row>
    <row r="3" spans="1:7" ht="15">
      <c r="A3" s="186" t="s">
        <v>682</v>
      </c>
      <c r="B3" s="186"/>
      <c r="C3" s="186"/>
      <c r="D3" s="186"/>
      <c r="E3" s="186"/>
      <c r="F3" s="55"/>
      <c r="G3" s="55"/>
    </row>
    <row r="4" spans="1:7" ht="15">
      <c r="A4" s="186" t="s">
        <v>683</v>
      </c>
      <c r="B4" s="186"/>
      <c r="C4" s="186"/>
      <c r="D4" s="186"/>
      <c r="E4" s="186"/>
      <c r="F4" s="55"/>
      <c r="G4" s="55"/>
    </row>
    <row r="5" spans="1:7" ht="15">
      <c r="A5" s="187" t="s">
        <v>684</v>
      </c>
      <c r="B5" s="187"/>
      <c r="C5" s="187"/>
      <c r="D5" s="187"/>
      <c r="E5" s="187"/>
      <c r="F5" s="55"/>
      <c r="G5" s="55"/>
    </row>
    <row r="6" spans="1:7" ht="15.75" thickBot="1">
      <c r="A6" s="79"/>
      <c r="B6" s="79"/>
      <c r="C6" s="79"/>
      <c r="D6" s="79"/>
      <c r="E6" s="79"/>
      <c r="F6" s="55"/>
      <c r="G6" s="55"/>
    </row>
    <row r="7" spans="1:7" ht="15.75" thickBot="1">
      <c r="A7" s="123"/>
      <c r="B7" s="56"/>
      <c r="C7" s="124" t="s">
        <v>685</v>
      </c>
      <c r="D7" s="124" t="s">
        <v>685</v>
      </c>
      <c r="E7" s="124" t="s">
        <v>685</v>
      </c>
      <c r="F7" s="55"/>
      <c r="G7" s="55"/>
    </row>
    <row r="8" spans="1:7" ht="15">
      <c r="A8" s="125" t="s">
        <v>686</v>
      </c>
      <c r="B8" s="125" t="s">
        <v>687</v>
      </c>
      <c r="C8" s="126" t="s">
        <v>688</v>
      </c>
      <c r="D8" s="125" t="s">
        <v>688</v>
      </c>
      <c r="E8" s="126" t="s">
        <v>688</v>
      </c>
      <c r="F8" s="55"/>
      <c r="G8" s="55"/>
    </row>
    <row r="9" spans="1:7" ht="15">
      <c r="A9" s="127"/>
      <c r="B9" s="127" t="s">
        <v>689</v>
      </c>
      <c r="C9" s="128" t="s">
        <v>690</v>
      </c>
      <c r="D9" s="127" t="s">
        <v>691</v>
      </c>
      <c r="E9" s="128" t="s">
        <v>692</v>
      </c>
      <c r="F9" s="55"/>
      <c r="G9" s="55"/>
    </row>
    <row r="10" spans="1:7" ht="30.75" thickBot="1">
      <c r="A10" s="129"/>
      <c r="B10" s="129" t="s">
        <v>692</v>
      </c>
      <c r="C10" s="130" t="s">
        <v>899</v>
      </c>
      <c r="D10" s="129" t="s">
        <v>899</v>
      </c>
      <c r="E10" s="130" t="s">
        <v>692</v>
      </c>
      <c r="F10" s="55"/>
      <c r="G10" s="55"/>
    </row>
    <row r="11" spans="1:7" ht="15.75" thickBot="1">
      <c r="A11" s="57"/>
      <c r="B11" s="58"/>
      <c r="C11" s="58"/>
      <c r="D11" s="58"/>
      <c r="E11" s="58"/>
      <c r="F11" s="55"/>
      <c r="G11" s="55"/>
    </row>
    <row r="12" spans="1:7" ht="15.75" thickBot="1">
      <c r="A12" s="59" t="s">
        <v>921</v>
      </c>
      <c r="B12" s="60"/>
      <c r="C12" s="61" t="s">
        <v>694</v>
      </c>
      <c r="D12" s="61" t="s">
        <v>900</v>
      </c>
      <c r="E12" s="62"/>
      <c r="F12" s="55"/>
      <c r="G12" s="55"/>
    </row>
    <row r="13" spans="1:7" ht="15">
      <c r="A13" s="63" t="s">
        <v>901</v>
      </c>
      <c r="B13" s="64" t="s">
        <v>515</v>
      </c>
      <c r="C13" s="65">
        <v>14000</v>
      </c>
      <c r="D13" s="66">
        <v>13000</v>
      </c>
      <c r="E13" s="67"/>
      <c r="F13" s="55"/>
      <c r="G13" s="55"/>
    </row>
    <row r="14" spans="1:7" ht="15">
      <c r="A14" s="68" t="s">
        <v>902</v>
      </c>
      <c r="B14" s="69" t="s">
        <v>515</v>
      </c>
      <c r="C14" s="70">
        <v>14000</v>
      </c>
      <c r="D14" s="71">
        <v>13000</v>
      </c>
      <c r="E14" s="72"/>
      <c r="F14" s="55"/>
      <c r="G14" s="55"/>
    </row>
    <row r="15" spans="1:7" ht="15">
      <c r="A15" s="68" t="s">
        <v>903</v>
      </c>
      <c r="B15" s="69" t="s">
        <v>515</v>
      </c>
      <c r="C15" s="70">
        <v>18900</v>
      </c>
      <c r="D15" s="71">
        <v>17600</v>
      </c>
      <c r="E15" s="72"/>
      <c r="F15" s="55"/>
      <c r="G15" s="55"/>
    </row>
    <row r="16" spans="1:7" ht="15">
      <c r="A16" s="68" t="s">
        <v>580</v>
      </c>
      <c r="B16" s="69" t="s">
        <v>515</v>
      </c>
      <c r="C16" s="70">
        <v>8700</v>
      </c>
      <c r="D16" s="71">
        <v>8100</v>
      </c>
      <c r="E16" s="72"/>
      <c r="F16" s="55"/>
      <c r="G16" s="55"/>
    </row>
    <row r="17" spans="1:7" ht="15">
      <c r="A17" s="68" t="s">
        <v>904</v>
      </c>
      <c r="B17" s="69" t="s">
        <v>515</v>
      </c>
      <c r="C17" s="70">
        <v>5800</v>
      </c>
      <c r="D17" s="71">
        <v>5400</v>
      </c>
      <c r="E17" s="72"/>
      <c r="F17" s="55"/>
      <c r="G17" s="55"/>
    </row>
    <row r="18" spans="1:7" ht="15">
      <c r="A18" s="68" t="s">
        <v>905</v>
      </c>
      <c r="B18" s="69" t="s">
        <v>515</v>
      </c>
      <c r="C18" s="70">
        <v>4900</v>
      </c>
      <c r="D18" s="73">
        <v>4600</v>
      </c>
      <c r="E18" s="72" t="s">
        <v>692</v>
      </c>
      <c r="F18" s="55"/>
      <c r="G18" s="55"/>
    </row>
    <row r="19" spans="1:7" ht="15">
      <c r="A19" s="68" t="s">
        <v>906</v>
      </c>
      <c r="B19" s="69" t="s">
        <v>515</v>
      </c>
      <c r="C19" s="70">
        <v>9000</v>
      </c>
      <c r="D19" s="73">
        <v>8500</v>
      </c>
      <c r="E19" s="72" t="s">
        <v>692</v>
      </c>
      <c r="F19" s="55"/>
      <c r="G19" s="55"/>
    </row>
    <row r="20" spans="1:7" ht="15.75" thickBot="1">
      <c r="A20" s="74" t="s">
        <v>692</v>
      </c>
      <c r="B20" s="75" t="s">
        <v>692</v>
      </c>
      <c r="C20" s="76" t="s">
        <v>692</v>
      </c>
      <c r="D20" s="76" t="s">
        <v>692</v>
      </c>
      <c r="E20" s="77" t="s">
        <v>692</v>
      </c>
      <c r="F20" s="55"/>
      <c r="G20" s="55"/>
    </row>
    <row r="21" spans="1:7" ht="15">
      <c r="A21" s="55"/>
      <c r="B21" s="55"/>
      <c r="C21" s="55"/>
      <c r="D21" s="55"/>
      <c r="E21" s="55"/>
      <c r="F21" s="55"/>
      <c r="G21" s="55"/>
    </row>
    <row r="22" spans="1:7" ht="15">
      <c r="A22" s="55"/>
      <c r="B22" s="55"/>
      <c r="C22" s="55"/>
      <c r="D22" s="55"/>
      <c r="E22" s="55"/>
      <c r="F22" s="55"/>
      <c r="G22" s="55"/>
    </row>
    <row r="23" spans="1:7" ht="15">
      <c r="A23" s="78" t="s">
        <v>699</v>
      </c>
      <c r="B23" s="78"/>
      <c r="C23" s="79"/>
      <c r="D23" s="79"/>
      <c r="E23" s="80"/>
      <c r="F23" s="55"/>
      <c r="G23" s="55"/>
    </row>
    <row r="24" spans="1:7" ht="15">
      <c r="A24" s="78"/>
      <c r="B24" s="78"/>
      <c r="C24" s="79"/>
      <c r="D24" s="79"/>
      <c r="E24" s="80"/>
      <c r="F24" s="55"/>
      <c r="G24" s="55"/>
    </row>
    <row r="25" spans="1:7" ht="15">
      <c r="A25" s="78"/>
      <c r="B25" s="78"/>
      <c r="C25" s="79"/>
      <c r="D25" s="79"/>
      <c r="E25" s="80"/>
      <c r="F25" s="55"/>
      <c r="G25" s="55"/>
    </row>
    <row r="26" spans="1:7" ht="15">
      <c r="A26" s="78" t="s">
        <v>674</v>
      </c>
      <c r="B26" s="78"/>
      <c r="C26" s="57" t="s">
        <v>675</v>
      </c>
      <c r="D26" s="79"/>
      <c r="E26" s="80"/>
      <c r="F26" s="55"/>
      <c r="G26" s="55"/>
    </row>
    <row r="27" spans="1:7" ht="15">
      <c r="A27" s="78" t="s">
        <v>676</v>
      </c>
      <c r="B27" s="78"/>
      <c r="C27" s="57" t="s">
        <v>907</v>
      </c>
      <c r="D27" s="79"/>
      <c r="E27" s="80"/>
      <c r="F27" s="55"/>
      <c r="G27" s="55"/>
    </row>
    <row r="28" spans="1:7" ht="15">
      <c r="A28" s="78"/>
      <c r="B28" s="78"/>
      <c r="C28" s="79"/>
      <c r="D28" s="79"/>
      <c r="E28" s="80"/>
      <c r="F28" s="55"/>
      <c r="G28" s="55"/>
    </row>
    <row r="29" spans="1:7" ht="15">
      <c r="A29" s="188" t="s">
        <v>678</v>
      </c>
      <c r="B29" s="188"/>
      <c r="C29" s="188"/>
      <c r="D29" s="188"/>
      <c r="E29" s="188"/>
      <c r="F29" s="55"/>
      <c r="G29" s="55"/>
    </row>
    <row r="30" spans="1:7" ht="15">
      <c r="A30" s="81" t="s">
        <v>679</v>
      </c>
      <c r="B30" s="81"/>
      <c r="C30" s="81"/>
      <c r="D30" s="81"/>
      <c r="E30" s="81"/>
      <c r="F30" s="55"/>
      <c r="G30" s="55"/>
    </row>
    <row r="31" spans="1:7" ht="15">
      <c r="A31" s="81"/>
      <c r="B31" s="81"/>
      <c r="C31" s="81"/>
      <c r="D31" s="81"/>
      <c r="E31" s="81"/>
      <c r="F31" s="55"/>
      <c r="G31" s="55"/>
    </row>
    <row r="32" spans="1:7" ht="15">
      <c r="A32" s="186" t="s">
        <v>908</v>
      </c>
      <c r="B32" s="186"/>
      <c r="C32" s="186"/>
      <c r="D32" s="186"/>
      <c r="E32" s="186"/>
      <c r="F32" s="55"/>
      <c r="G32" s="55"/>
    </row>
    <row r="33" spans="1:7" ht="15">
      <c r="A33" s="186" t="s">
        <v>681</v>
      </c>
      <c r="B33" s="186"/>
      <c r="C33" s="186"/>
      <c r="D33" s="186"/>
      <c r="E33" s="186"/>
      <c r="F33" s="55"/>
      <c r="G33" s="55"/>
    </row>
    <row r="34" spans="1:7" ht="15">
      <c r="A34" s="186" t="s">
        <v>682</v>
      </c>
      <c r="B34" s="186"/>
      <c r="C34" s="186"/>
      <c r="D34" s="186"/>
      <c r="E34" s="186"/>
      <c r="F34" s="55"/>
      <c r="G34" s="55"/>
    </row>
    <row r="35" spans="1:7" ht="15">
      <c r="A35" s="186" t="s">
        <v>683</v>
      </c>
      <c r="B35" s="186"/>
      <c r="C35" s="186"/>
      <c r="D35" s="186"/>
      <c r="E35" s="186"/>
      <c r="F35" s="55"/>
      <c r="G35" s="55"/>
    </row>
    <row r="36" spans="1:7" ht="15">
      <c r="A36" s="187" t="s">
        <v>684</v>
      </c>
      <c r="B36" s="187"/>
      <c r="C36" s="187"/>
      <c r="D36" s="187"/>
      <c r="E36" s="187"/>
      <c r="F36" s="55"/>
      <c r="G36" s="55"/>
    </row>
    <row r="37" spans="1:7" ht="15.75" thickBot="1">
      <c r="A37" s="79"/>
      <c r="B37" s="79"/>
      <c r="C37" s="79"/>
      <c r="D37" s="79"/>
      <c r="E37" s="79"/>
      <c r="F37" s="55"/>
      <c r="G37" s="55"/>
    </row>
    <row r="38" spans="1:7" ht="15.75" thickBot="1">
      <c r="A38" s="123"/>
      <c r="B38" s="82"/>
      <c r="C38" s="131" t="s">
        <v>685</v>
      </c>
      <c r="D38" s="131" t="s">
        <v>685</v>
      </c>
      <c r="E38" s="124" t="s">
        <v>685</v>
      </c>
      <c r="F38" s="55"/>
      <c r="G38" s="55"/>
    </row>
    <row r="39" spans="1:7" ht="15">
      <c r="A39" s="125" t="s">
        <v>686</v>
      </c>
      <c r="B39" s="125" t="s">
        <v>687</v>
      </c>
      <c r="C39" s="125" t="s">
        <v>909</v>
      </c>
      <c r="D39" s="126" t="s">
        <v>909</v>
      </c>
      <c r="E39" s="126" t="s">
        <v>692</v>
      </c>
      <c r="F39" s="55"/>
      <c r="G39" s="55"/>
    </row>
    <row r="40" spans="1:7" ht="15">
      <c r="A40" s="127"/>
      <c r="B40" s="127" t="s">
        <v>689</v>
      </c>
      <c r="C40" s="127" t="s">
        <v>690</v>
      </c>
      <c r="D40" s="128" t="s">
        <v>691</v>
      </c>
      <c r="E40" s="128" t="s">
        <v>692</v>
      </c>
      <c r="F40" s="55"/>
      <c r="G40" s="55"/>
    </row>
    <row r="41" spans="1:7" ht="15">
      <c r="A41" s="127"/>
      <c r="B41" s="132"/>
      <c r="C41" s="127" t="s">
        <v>910</v>
      </c>
      <c r="D41" s="128" t="s">
        <v>910</v>
      </c>
      <c r="E41" s="128" t="s">
        <v>692</v>
      </c>
      <c r="F41" s="55"/>
      <c r="G41" s="55"/>
    </row>
    <row r="42" spans="1:7" ht="15">
      <c r="A42" s="127"/>
      <c r="B42" s="132"/>
      <c r="C42" s="127" t="s">
        <v>911</v>
      </c>
      <c r="D42" s="128" t="s">
        <v>911</v>
      </c>
      <c r="E42" s="128"/>
      <c r="F42" s="55"/>
      <c r="G42" s="55"/>
    </row>
    <row r="43" spans="1:7" ht="15">
      <c r="A43" s="127"/>
      <c r="B43" s="132"/>
      <c r="C43" s="127" t="s">
        <v>912</v>
      </c>
      <c r="D43" s="128" t="s">
        <v>912</v>
      </c>
      <c r="E43" s="128"/>
      <c r="F43" s="55"/>
      <c r="G43" s="55"/>
    </row>
    <row r="44" spans="1:7" ht="15.75" thickBot="1">
      <c r="A44" s="129"/>
      <c r="B44" s="133" t="s">
        <v>692</v>
      </c>
      <c r="C44" s="129" t="s">
        <v>692</v>
      </c>
      <c r="D44" s="134"/>
      <c r="E44" s="130" t="s">
        <v>692</v>
      </c>
      <c r="F44" s="55"/>
      <c r="G44" s="55"/>
    </row>
    <row r="45" spans="1:7" ht="15.75" thickBot="1">
      <c r="A45" s="57"/>
      <c r="B45" s="58"/>
      <c r="C45" s="58"/>
      <c r="D45" s="58"/>
      <c r="E45" s="58"/>
      <c r="F45" s="55"/>
      <c r="G45" s="55"/>
    </row>
    <row r="46" spans="1:7" ht="15.75" thickBot="1">
      <c r="A46" s="83" t="s">
        <v>922</v>
      </c>
      <c r="B46" s="84" t="s">
        <v>692</v>
      </c>
      <c r="C46" s="61" t="s">
        <v>900</v>
      </c>
      <c r="D46" s="61" t="s">
        <v>900</v>
      </c>
      <c r="E46" s="62" t="s">
        <v>692</v>
      </c>
      <c r="F46" s="55"/>
      <c r="G46" s="55"/>
    </row>
    <row r="47" spans="1:7" ht="15">
      <c r="A47" s="85" t="s">
        <v>913</v>
      </c>
      <c r="B47" s="86" t="s">
        <v>914</v>
      </c>
      <c r="C47" s="87" t="s">
        <v>692</v>
      </c>
      <c r="D47" s="87">
        <v>85000</v>
      </c>
      <c r="E47" s="88" t="s">
        <v>692</v>
      </c>
      <c r="F47" s="55"/>
      <c r="G47" s="55"/>
    </row>
    <row r="48" spans="1:7" ht="15">
      <c r="A48" s="85" t="s">
        <v>915</v>
      </c>
      <c r="B48" s="86" t="s">
        <v>914</v>
      </c>
      <c r="C48" s="87"/>
      <c r="D48" s="87">
        <v>200000</v>
      </c>
      <c r="E48" s="88" t="s">
        <v>692</v>
      </c>
      <c r="F48" s="55"/>
      <c r="G48" s="55"/>
    </row>
    <row r="49" spans="1:7" ht="15">
      <c r="A49" s="89" t="s">
        <v>916</v>
      </c>
      <c r="B49" s="86" t="s">
        <v>914</v>
      </c>
      <c r="C49" s="87"/>
      <c r="D49" s="87">
        <v>305000</v>
      </c>
      <c r="E49" s="88" t="s">
        <v>692</v>
      </c>
      <c r="F49" s="55"/>
      <c r="G49" s="55"/>
    </row>
    <row r="50" spans="1:7" ht="15">
      <c r="A50" s="90" t="s">
        <v>917</v>
      </c>
      <c r="B50" s="86" t="s">
        <v>914</v>
      </c>
      <c r="C50" s="87"/>
      <c r="D50" s="87">
        <v>190000</v>
      </c>
      <c r="E50" s="88" t="s">
        <v>692</v>
      </c>
      <c r="F50" s="55"/>
      <c r="G50" s="55"/>
    </row>
    <row r="51" spans="1:7" ht="15">
      <c r="A51" s="85" t="s">
        <v>273</v>
      </c>
      <c r="B51" s="86" t="s">
        <v>914</v>
      </c>
      <c r="C51" s="87"/>
      <c r="D51" s="87">
        <v>175000</v>
      </c>
      <c r="E51" s="88" t="s">
        <v>692</v>
      </c>
      <c r="F51" s="55"/>
      <c r="G51" s="55"/>
    </row>
    <row r="52" spans="1:7" ht="15">
      <c r="A52" s="85" t="s">
        <v>918</v>
      </c>
      <c r="B52" s="86" t="s">
        <v>919</v>
      </c>
      <c r="C52" s="87"/>
      <c r="D52" s="87">
        <v>58000</v>
      </c>
      <c r="E52" s="88" t="s">
        <v>692</v>
      </c>
      <c r="F52" s="55"/>
      <c r="G52" s="55"/>
    </row>
    <row r="53" spans="1:7" ht="15">
      <c r="A53" s="91" t="s">
        <v>920</v>
      </c>
      <c r="B53" s="86" t="s">
        <v>919</v>
      </c>
      <c r="C53" s="87"/>
      <c r="D53" s="87">
        <v>28625</v>
      </c>
      <c r="E53" s="88" t="s">
        <v>692</v>
      </c>
      <c r="F53" s="55"/>
      <c r="G53" s="55"/>
    </row>
    <row r="54" spans="1:7" ht="15.75" thickBot="1">
      <c r="A54" s="74" t="s">
        <v>692</v>
      </c>
      <c r="B54" s="75" t="s">
        <v>692</v>
      </c>
      <c r="C54" s="76" t="s">
        <v>692</v>
      </c>
      <c r="D54" s="76" t="s">
        <v>692</v>
      </c>
      <c r="E54" s="77" t="s">
        <v>692</v>
      </c>
      <c r="F54" s="55"/>
      <c r="G54" s="55"/>
    </row>
    <row r="55" spans="1:7" ht="15">
      <c r="A55" s="55"/>
      <c r="B55" s="55"/>
      <c r="C55" s="55"/>
      <c r="D55" s="55"/>
      <c r="E55" s="55"/>
      <c r="F55" s="55"/>
      <c r="G55" s="55"/>
    </row>
    <row r="56" spans="1:7" ht="15">
      <c r="A56" s="78" t="s">
        <v>699</v>
      </c>
      <c r="B56" s="78"/>
      <c r="C56" s="79"/>
      <c r="D56" s="79"/>
      <c r="E56" s="80"/>
      <c r="F56" s="55"/>
      <c r="G56" s="55"/>
    </row>
    <row r="57" spans="1:7" ht="15">
      <c r="A57" s="78"/>
      <c r="B57" s="78"/>
      <c r="C57" s="79"/>
      <c r="D57" s="79"/>
      <c r="E57" s="80"/>
      <c r="F57" s="55"/>
      <c r="G57" s="55"/>
    </row>
    <row r="58" spans="1:7" ht="15">
      <c r="A58" s="78" t="s">
        <v>674</v>
      </c>
      <c r="B58" s="78"/>
      <c r="C58" s="57" t="s">
        <v>675</v>
      </c>
      <c r="D58" s="79"/>
      <c r="E58" s="80"/>
      <c r="F58" s="55"/>
      <c r="G58" s="55"/>
    </row>
    <row r="59" spans="1:7" ht="15">
      <c r="A59" s="78" t="s">
        <v>676</v>
      </c>
      <c r="B59" s="78"/>
      <c r="C59" s="57" t="s">
        <v>677</v>
      </c>
      <c r="D59" s="79"/>
      <c r="E59" s="80"/>
      <c r="F59" s="55"/>
      <c r="G59" s="55"/>
    </row>
    <row r="60" spans="1:7" ht="15">
      <c r="A60" s="188" t="s">
        <v>678</v>
      </c>
      <c r="B60" s="188"/>
      <c r="C60" s="188"/>
      <c r="D60" s="188"/>
      <c r="E60" s="188"/>
      <c r="F60" s="55"/>
      <c r="G60" s="55"/>
    </row>
    <row r="61" spans="1:7" ht="15">
      <c r="A61" s="81" t="s">
        <v>679</v>
      </c>
      <c r="B61" s="81"/>
      <c r="C61" s="81"/>
      <c r="D61" s="81"/>
      <c r="E61" s="81"/>
      <c r="F61" s="55"/>
      <c r="G61" s="55"/>
    </row>
    <row r="62" spans="1:7" ht="15">
      <c r="A62" s="81"/>
      <c r="B62" s="81"/>
      <c r="C62" s="81"/>
      <c r="D62" s="81"/>
      <c r="E62" s="81"/>
      <c r="F62" s="55"/>
      <c r="G62" s="55"/>
    </row>
    <row r="63" spans="1:7" ht="15">
      <c r="A63" s="81"/>
      <c r="B63" s="81"/>
      <c r="C63" s="81"/>
      <c r="D63" s="81"/>
      <c r="E63" s="81"/>
      <c r="F63" s="55"/>
      <c r="G63" s="55"/>
    </row>
    <row r="64" spans="1:7" ht="15">
      <c r="A64" s="55"/>
      <c r="B64" s="55"/>
      <c r="C64" s="55"/>
      <c r="D64" s="55"/>
      <c r="E64" s="55"/>
      <c r="F64" s="55"/>
      <c r="G64" s="55"/>
    </row>
    <row r="65" spans="1:7" ht="15">
      <c r="A65" s="186" t="s">
        <v>680</v>
      </c>
      <c r="B65" s="186"/>
      <c r="C65" s="186"/>
      <c r="D65" s="186"/>
      <c r="E65" s="186"/>
      <c r="F65" s="55"/>
      <c r="G65" s="55"/>
    </row>
    <row r="66" spans="1:7" ht="15">
      <c r="A66" s="186" t="s">
        <v>681</v>
      </c>
      <c r="B66" s="186"/>
      <c r="C66" s="186"/>
      <c r="D66" s="186"/>
      <c r="E66" s="186"/>
      <c r="F66" s="55"/>
      <c r="G66" s="55"/>
    </row>
    <row r="67" spans="1:7" ht="15">
      <c r="A67" s="186" t="s">
        <v>682</v>
      </c>
      <c r="B67" s="186"/>
      <c r="C67" s="186"/>
      <c r="D67" s="186"/>
      <c r="E67" s="186"/>
      <c r="F67" s="55"/>
      <c r="G67" s="55"/>
    </row>
    <row r="68" spans="1:7" ht="15">
      <c r="A68" s="186" t="s">
        <v>683</v>
      </c>
      <c r="B68" s="186"/>
      <c r="C68" s="186"/>
      <c r="D68" s="186"/>
      <c r="E68" s="186"/>
      <c r="F68" s="55"/>
      <c r="G68" s="55"/>
    </row>
    <row r="69" spans="1:7" ht="15">
      <c r="A69" s="187" t="s">
        <v>684</v>
      </c>
      <c r="B69" s="187"/>
      <c r="C69" s="187"/>
      <c r="D69" s="187"/>
      <c r="E69" s="187"/>
      <c r="F69" s="55"/>
      <c r="G69" s="55"/>
    </row>
    <row r="70" spans="1:7" ht="15.75" thickBot="1">
      <c r="A70" s="79"/>
      <c r="B70" s="79"/>
      <c r="C70" s="79"/>
      <c r="D70" s="79"/>
      <c r="E70" s="79"/>
      <c r="F70" s="55"/>
      <c r="G70" s="55"/>
    </row>
    <row r="71" spans="1:7" ht="15.75" thickBot="1">
      <c r="A71" s="123"/>
      <c r="B71" s="56"/>
      <c r="C71" s="124" t="s">
        <v>685</v>
      </c>
      <c r="D71" s="124" t="s">
        <v>685</v>
      </c>
      <c r="E71" s="124" t="s">
        <v>685</v>
      </c>
      <c r="F71" s="55"/>
      <c r="G71" s="55"/>
    </row>
    <row r="72" spans="1:7" ht="15">
      <c r="A72" s="125" t="s">
        <v>686</v>
      </c>
      <c r="B72" s="125" t="s">
        <v>687</v>
      </c>
      <c r="C72" s="125" t="s">
        <v>688</v>
      </c>
      <c r="D72" s="125" t="s">
        <v>688</v>
      </c>
      <c r="E72" s="126" t="s">
        <v>688</v>
      </c>
      <c r="F72" s="55"/>
      <c r="G72" s="55"/>
    </row>
    <row r="73" spans="1:7" ht="15">
      <c r="A73" s="127"/>
      <c r="B73" s="127" t="s">
        <v>689</v>
      </c>
      <c r="C73" s="127" t="s">
        <v>690</v>
      </c>
      <c r="D73" s="127" t="s">
        <v>691</v>
      </c>
      <c r="E73" s="128" t="s">
        <v>692</v>
      </c>
      <c r="F73" s="55"/>
      <c r="G73" s="55"/>
    </row>
    <row r="74" spans="1:7" ht="15">
      <c r="A74" s="127"/>
      <c r="B74" s="127"/>
      <c r="C74" s="127" t="s">
        <v>693</v>
      </c>
      <c r="D74" s="127" t="s">
        <v>693</v>
      </c>
      <c r="E74" s="128"/>
      <c r="F74" s="55"/>
      <c r="G74" s="55"/>
    </row>
    <row r="75" spans="1:7" ht="15.75" thickBot="1">
      <c r="A75" s="129"/>
      <c r="B75" s="129" t="s">
        <v>692</v>
      </c>
      <c r="C75" s="129" t="s">
        <v>692</v>
      </c>
      <c r="D75" s="129" t="s">
        <v>692</v>
      </c>
      <c r="E75" s="130" t="s">
        <v>692</v>
      </c>
      <c r="F75" s="55"/>
      <c r="G75" s="55"/>
    </row>
    <row r="76" spans="1:7" ht="15.75" thickBot="1">
      <c r="A76" s="57"/>
      <c r="B76" s="58"/>
      <c r="C76" s="79" t="s">
        <v>694</v>
      </c>
      <c r="D76" s="58"/>
      <c r="E76" s="58"/>
      <c r="F76" s="55"/>
      <c r="G76" s="55"/>
    </row>
    <row r="77" spans="1:7" ht="15.75" thickBot="1">
      <c r="A77" s="83" t="s">
        <v>922</v>
      </c>
      <c r="B77" s="84" t="s">
        <v>692</v>
      </c>
      <c r="C77" s="61" t="s">
        <v>692</v>
      </c>
      <c r="D77" s="61" t="s">
        <v>692</v>
      </c>
      <c r="E77" s="62" t="s">
        <v>692</v>
      </c>
      <c r="F77" s="55"/>
      <c r="G77" s="55"/>
    </row>
    <row r="78" spans="1:7" ht="15">
      <c r="A78" s="92" t="s">
        <v>695</v>
      </c>
      <c r="B78" s="93" t="s">
        <v>696</v>
      </c>
      <c r="C78" s="94" t="s">
        <v>692</v>
      </c>
      <c r="D78" s="94">
        <v>175000</v>
      </c>
      <c r="E78" s="95"/>
      <c r="F78" s="55"/>
      <c r="G78" s="55"/>
    </row>
    <row r="79" spans="1:7" ht="15">
      <c r="A79" s="85" t="s">
        <v>697</v>
      </c>
      <c r="B79" s="86" t="s">
        <v>698</v>
      </c>
      <c r="C79" s="94" t="s">
        <v>692</v>
      </c>
      <c r="D79" s="87">
        <v>38675</v>
      </c>
      <c r="E79" s="88" t="s">
        <v>692</v>
      </c>
      <c r="F79" s="55"/>
      <c r="G79" s="55"/>
    </row>
    <row r="80" spans="1:7" ht="15">
      <c r="A80" s="55"/>
      <c r="B80" s="55"/>
      <c r="C80" s="55"/>
      <c r="D80" s="55"/>
      <c r="E80" s="55"/>
      <c r="F80" s="55"/>
      <c r="G80" s="55"/>
    </row>
    <row r="81" spans="1:7" ht="15">
      <c r="A81" s="78" t="s">
        <v>699</v>
      </c>
      <c r="B81" s="78"/>
      <c r="C81" s="79"/>
      <c r="D81" s="79"/>
      <c r="E81" s="80"/>
      <c r="F81" s="55"/>
      <c r="G81" s="55"/>
    </row>
    <row r="82" spans="1:7" ht="15">
      <c r="A82" s="78"/>
      <c r="B82" s="78"/>
      <c r="C82" s="79"/>
      <c r="D82" s="79"/>
      <c r="E82" s="80"/>
      <c r="F82" s="55"/>
      <c r="G82" s="55"/>
    </row>
    <row r="83" spans="1:7" ht="15">
      <c r="A83" s="78" t="s">
        <v>674</v>
      </c>
      <c r="B83" s="78"/>
      <c r="C83" s="57" t="s">
        <v>675</v>
      </c>
      <c r="D83" s="79"/>
      <c r="E83" s="80"/>
      <c r="F83" s="55"/>
      <c r="G83" s="55"/>
    </row>
    <row r="84" spans="1:7" ht="15">
      <c r="A84" s="78" t="s">
        <v>676</v>
      </c>
      <c r="B84" s="78"/>
      <c r="C84" s="57" t="s">
        <v>700</v>
      </c>
      <c r="D84" s="79"/>
      <c r="E84" s="80"/>
      <c r="F84" s="55"/>
      <c r="G84" s="55"/>
    </row>
    <row r="85" spans="1:7" ht="15">
      <c r="A85" s="78"/>
      <c r="B85" s="78"/>
      <c r="C85" s="79"/>
      <c r="D85" s="79"/>
      <c r="E85" s="80"/>
      <c r="F85" s="55"/>
      <c r="G85" s="55"/>
    </row>
    <row r="86" spans="1:7" ht="15">
      <c r="A86" s="188" t="s">
        <v>678</v>
      </c>
      <c r="B86" s="188"/>
      <c r="C86" s="188"/>
      <c r="D86" s="188"/>
      <c r="E86" s="188"/>
      <c r="F86" s="55"/>
      <c r="G86" s="55"/>
    </row>
    <row r="87" spans="1:7" ht="15">
      <c r="A87" s="81" t="s">
        <v>679</v>
      </c>
      <c r="B87" s="81"/>
      <c r="C87" s="81"/>
      <c r="D87" s="81"/>
      <c r="E87" s="81"/>
      <c r="F87" s="55"/>
      <c r="G87" s="55"/>
    </row>
    <row r="88" spans="1:7" ht="15">
      <c r="A88" s="81"/>
      <c r="B88" s="81"/>
      <c r="C88" s="81"/>
      <c r="D88" s="81"/>
      <c r="E88" s="81"/>
      <c r="F88" s="55"/>
      <c r="G88" s="55"/>
    </row>
    <row r="89" spans="1:7" ht="15">
      <c r="A89" s="81"/>
      <c r="B89" s="81"/>
      <c r="C89" s="81"/>
      <c r="D89" s="81"/>
      <c r="E89" s="81"/>
      <c r="F89" s="55"/>
      <c r="G89" s="55"/>
    </row>
    <row r="90" spans="1:7" ht="15">
      <c r="A90" s="81"/>
      <c r="B90" s="81"/>
      <c r="C90" s="81"/>
      <c r="D90" s="81"/>
      <c r="E90" s="81"/>
      <c r="F90" s="55"/>
      <c r="G90" s="55"/>
    </row>
    <row r="91" spans="1:7" ht="15">
      <c r="A91" s="81"/>
      <c r="B91" s="81"/>
      <c r="C91" s="81"/>
      <c r="D91" s="81"/>
      <c r="E91" s="81"/>
      <c r="F91" s="55"/>
      <c r="G91" s="55"/>
    </row>
    <row r="92" spans="1:7" ht="15">
      <c r="A92" s="81"/>
      <c r="B92" s="81"/>
      <c r="C92" s="81"/>
      <c r="D92" s="81"/>
      <c r="E92" s="81"/>
      <c r="F92" s="55"/>
      <c r="G92" s="55"/>
    </row>
    <row r="93" spans="1:7" ht="15">
      <c r="A93" s="81"/>
      <c r="B93" s="81"/>
      <c r="C93" s="81"/>
      <c r="D93" s="81"/>
      <c r="E93" s="81"/>
      <c r="F93" s="55"/>
      <c r="G93" s="55"/>
    </row>
    <row r="94" spans="1:7" ht="15">
      <c r="A94" s="55"/>
      <c r="B94" s="55"/>
      <c r="C94" s="55"/>
      <c r="D94" s="55"/>
      <c r="E94" s="55"/>
      <c r="F94" s="55"/>
      <c r="G94" s="55"/>
    </row>
    <row r="95" spans="1:7" ht="15">
      <c r="A95" s="186" t="s">
        <v>701</v>
      </c>
      <c r="B95" s="186"/>
      <c r="C95" s="186"/>
      <c r="D95" s="186"/>
      <c r="E95" s="186"/>
      <c r="F95" s="55"/>
      <c r="G95" s="55"/>
    </row>
    <row r="96" spans="1:7" ht="15">
      <c r="A96" s="186" t="s">
        <v>681</v>
      </c>
      <c r="B96" s="186"/>
      <c r="C96" s="186"/>
      <c r="D96" s="186"/>
      <c r="E96" s="186"/>
      <c r="F96" s="55"/>
      <c r="G96" s="55"/>
    </row>
    <row r="97" spans="1:7" ht="15">
      <c r="A97" s="186" t="s">
        <v>682</v>
      </c>
      <c r="B97" s="186"/>
      <c r="C97" s="186"/>
      <c r="D97" s="186"/>
      <c r="E97" s="186"/>
      <c r="F97" s="55"/>
      <c r="G97" s="55"/>
    </row>
    <row r="98" spans="1:7" ht="15">
      <c r="A98" s="186" t="s">
        <v>683</v>
      </c>
      <c r="B98" s="186"/>
      <c r="C98" s="186"/>
      <c r="D98" s="186"/>
      <c r="E98" s="186"/>
      <c r="F98" s="55"/>
      <c r="G98" s="55"/>
    </row>
    <row r="99" spans="1:7" ht="15">
      <c r="A99" s="187" t="s">
        <v>684</v>
      </c>
      <c r="B99" s="187"/>
      <c r="C99" s="187"/>
      <c r="D99" s="187"/>
      <c r="E99" s="187"/>
      <c r="F99" s="55"/>
      <c r="G99" s="55"/>
    </row>
    <row r="100" spans="1:7" ht="90">
      <c r="A100" s="97" t="s">
        <v>702</v>
      </c>
      <c r="B100" s="97" t="s">
        <v>703</v>
      </c>
      <c r="C100" s="97" t="s">
        <v>704</v>
      </c>
      <c r="D100" s="135" t="s">
        <v>705</v>
      </c>
      <c r="E100" s="135" t="s">
        <v>706</v>
      </c>
      <c r="F100" s="135" t="s">
        <v>707</v>
      </c>
      <c r="G100" s="135" t="s">
        <v>708</v>
      </c>
    </row>
    <row r="101" spans="1:7" ht="15">
      <c r="A101" s="183" t="s">
        <v>709</v>
      </c>
      <c r="B101" s="184"/>
      <c r="C101" s="184"/>
      <c r="D101" s="184"/>
      <c r="E101" s="184"/>
      <c r="F101" s="184"/>
      <c r="G101" s="184"/>
    </row>
    <row r="102" spans="1:7" ht="15">
      <c r="A102" s="96" t="s">
        <v>710</v>
      </c>
      <c r="B102" s="97" t="s">
        <v>711</v>
      </c>
      <c r="C102" s="98" t="s">
        <v>235</v>
      </c>
      <c r="D102" s="99">
        <v>540</v>
      </c>
      <c r="E102" s="99">
        <v>0</v>
      </c>
      <c r="F102" s="99">
        <f>+E102+D102</f>
        <v>540</v>
      </c>
      <c r="G102" s="99">
        <v>600</v>
      </c>
    </row>
    <row r="103" spans="1:7" ht="15">
      <c r="A103" s="96" t="s">
        <v>710</v>
      </c>
      <c r="B103" s="100" t="s">
        <v>712</v>
      </c>
      <c r="C103" s="98" t="s">
        <v>235</v>
      </c>
      <c r="D103" s="99">
        <v>1050</v>
      </c>
      <c r="E103" s="99">
        <v>0</v>
      </c>
      <c r="F103" s="99">
        <f>+E103+D103</f>
        <v>1050</v>
      </c>
      <c r="G103" s="99">
        <v>1150</v>
      </c>
    </row>
    <row r="104" spans="1:7" ht="15">
      <c r="A104" s="96" t="s">
        <v>710</v>
      </c>
      <c r="B104" s="100" t="s">
        <v>713</v>
      </c>
      <c r="C104" s="98" t="s">
        <v>235</v>
      </c>
      <c r="D104" s="99">
        <v>2100</v>
      </c>
      <c r="E104" s="99">
        <v>0</v>
      </c>
      <c r="F104" s="99">
        <f>+E104+D104</f>
        <v>2100</v>
      </c>
      <c r="G104" s="99">
        <v>2350</v>
      </c>
    </row>
    <row r="105" spans="1:7" ht="15">
      <c r="A105" s="96" t="s">
        <v>710</v>
      </c>
      <c r="B105" s="97" t="s">
        <v>714</v>
      </c>
      <c r="C105" s="98" t="s">
        <v>235</v>
      </c>
      <c r="D105" s="99">
        <v>2200</v>
      </c>
      <c r="E105" s="99">
        <v>0</v>
      </c>
      <c r="F105" s="99">
        <f>+E105+D105</f>
        <v>2200</v>
      </c>
      <c r="G105" s="99">
        <v>2400</v>
      </c>
    </row>
    <row r="106" spans="1:7" ht="15">
      <c r="A106" s="183" t="s">
        <v>715</v>
      </c>
      <c r="B106" s="184"/>
      <c r="C106" s="184"/>
      <c r="D106" s="184"/>
      <c r="E106" s="184"/>
      <c r="F106" s="184"/>
      <c r="G106" s="184"/>
    </row>
    <row r="107" spans="1:7" ht="15">
      <c r="A107" s="96" t="s">
        <v>716</v>
      </c>
      <c r="B107" s="100" t="s">
        <v>717</v>
      </c>
      <c r="C107" s="98" t="s">
        <v>235</v>
      </c>
      <c r="D107" s="99">
        <v>540</v>
      </c>
      <c r="E107" s="99">
        <v>0</v>
      </c>
      <c r="F107" s="99">
        <f aca="true" t="shared" si="0" ref="F107:F132">+E107+D107</f>
        <v>540</v>
      </c>
      <c r="G107" s="99">
        <v>600</v>
      </c>
    </row>
    <row r="108" spans="1:7" ht="15">
      <c r="A108" s="96" t="s">
        <v>716</v>
      </c>
      <c r="B108" s="100" t="s">
        <v>717</v>
      </c>
      <c r="C108" s="98" t="s">
        <v>718</v>
      </c>
      <c r="D108" s="99">
        <f>D107*12</f>
        <v>6480</v>
      </c>
      <c r="E108" s="99">
        <v>0</v>
      </c>
      <c r="F108" s="99">
        <f>+E108+D108</f>
        <v>6480</v>
      </c>
      <c r="G108" s="99">
        <f>G107*12</f>
        <v>7200</v>
      </c>
    </row>
    <row r="109" spans="1:7" ht="15">
      <c r="A109" s="96" t="s">
        <v>716</v>
      </c>
      <c r="B109" s="100" t="s">
        <v>719</v>
      </c>
      <c r="C109" s="98" t="s">
        <v>235</v>
      </c>
      <c r="D109" s="99">
        <v>940</v>
      </c>
      <c r="E109" s="99">
        <v>0</v>
      </c>
      <c r="F109" s="99">
        <f t="shared" si="0"/>
        <v>940</v>
      </c>
      <c r="G109" s="99">
        <v>1100</v>
      </c>
    </row>
    <row r="110" spans="1:7" ht="15">
      <c r="A110" s="96" t="s">
        <v>716</v>
      </c>
      <c r="B110" s="100" t="s">
        <v>720</v>
      </c>
      <c r="C110" s="98" t="s">
        <v>235</v>
      </c>
      <c r="D110" s="99">
        <v>2020</v>
      </c>
      <c r="E110" s="99">
        <v>0</v>
      </c>
      <c r="F110" s="99">
        <f t="shared" si="0"/>
        <v>2020</v>
      </c>
      <c r="G110" s="99">
        <v>1100</v>
      </c>
    </row>
    <row r="111" spans="1:7" ht="15">
      <c r="A111" s="96" t="s">
        <v>716</v>
      </c>
      <c r="B111" s="100" t="s">
        <v>720</v>
      </c>
      <c r="C111" s="98" t="s">
        <v>721</v>
      </c>
      <c r="D111" s="99">
        <f>+D110*6</f>
        <v>12120</v>
      </c>
      <c r="E111" s="99">
        <v>0</v>
      </c>
      <c r="F111" s="99">
        <f t="shared" si="0"/>
        <v>12120</v>
      </c>
      <c r="G111" s="99">
        <v>2220</v>
      </c>
    </row>
    <row r="112" spans="1:7" ht="15">
      <c r="A112" s="96" t="s">
        <v>716</v>
      </c>
      <c r="B112" s="100" t="s">
        <v>714</v>
      </c>
      <c r="C112" s="98" t="s">
        <v>235</v>
      </c>
      <c r="D112" s="99">
        <v>2270</v>
      </c>
      <c r="E112" s="99">
        <v>0</v>
      </c>
      <c r="F112" s="99">
        <f t="shared" si="0"/>
        <v>2270</v>
      </c>
      <c r="G112" s="99">
        <f>+G111*6</f>
        <v>13320</v>
      </c>
    </row>
    <row r="113" spans="1:7" ht="15">
      <c r="A113" s="96" t="s">
        <v>722</v>
      </c>
      <c r="B113" s="100" t="s">
        <v>714</v>
      </c>
      <c r="C113" s="98" t="s">
        <v>721</v>
      </c>
      <c r="D113" s="99">
        <f>+D112*6</f>
        <v>13620</v>
      </c>
      <c r="E113" s="99">
        <v>0</v>
      </c>
      <c r="F113" s="99">
        <f t="shared" si="0"/>
        <v>13620</v>
      </c>
      <c r="G113" s="99">
        <v>2480</v>
      </c>
    </row>
    <row r="114" spans="1:7" ht="15">
      <c r="A114" s="96" t="s">
        <v>723</v>
      </c>
      <c r="B114" s="100" t="s">
        <v>720</v>
      </c>
      <c r="C114" s="98" t="s">
        <v>235</v>
      </c>
      <c r="D114" s="99">
        <v>2020</v>
      </c>
      <c r="E114" s="99">
        <v>0</v>
      </c>
      <c r="F114" s="99">
        <f t="shared" si="0"/>
        <v>2020</v>
      </c>
      <c r="G114" s="99">
        <f>+G113*6</f>
        <v>14880</v>
      </c>
    </row>
    <row r="115" spans="1:7" ht="15">
      <c r="A115" s="96" t="s">
        <v>723</v>
      </c>
      <c r="B115" s="100" t="s">
        <v>720</v>
      </c>
      <c r="C115" s="98" t="s">
        <v>721</v>
      </c>
      <c r="D115" s="99">
        <f>+D114*6</f>
        <v>12120</v>
      </c>
      <c r="E115" s="99">
        <v>0</v>
      </c>
      <c r="F115" s="99">
        <f t="shared" si="0"/>
        <v>12120</v>
      </c>
      <c r="G115" s="99">
        <v>2220</v>
      </c>
    </row>
    <row r="116" spans="1:7" ht="15">
      <c r="A116" s="96" t="s">
        <v>723</v>
      </c>
      <c r="B116" s="100" t="s">
        <v>714</v>
      </c>
      <c r="C116" s="98" t="s">
        <v>235</v>
      </c>
      <c r="D116" s="99">
        <v>2270</v>
      </c>
      <c r="E116" s="99">
        <v>0</v>
      </c>
      <c r="F116" s="99">
        <f t="shared" si="0"/>
        <v>2270</v>
      </c>
      <c r="G116" s="99">
        <f>+G115*6</f>
        <v>13320</v>
      </c>
    </row>
    <row r="117" spans="1:7" ht="15">
      <c r="A117" s="96" t="s">
        <v>723</v>
      </c>
      <c r="B117" s="100" t="s">
        <v>714</v>
      </c>
      <c r="C117" s="98" t="s">
        <v>721</v>
      </c>
      <c r="D117" s="99">
        <f>+D116*6</f>
        <v>13620</v>
      </c>
      <c r="E117" s="99">
        <v>0</v>
      </c>
      <c r="F117" s="99">
        <f t="shared" si="0"/>
        <v>13620</v>
      </c>
      <c r="G117" s="99">
        <v>2480</v>
      </c>
    </row>
    <row r="118" spans="1:7" ht="15">
      <c r="A118" s="96" t="s">
        <v>724</v>
      </c>
      <c r="B118" s="100" t="s">
        <v>719</v>
      </c>
      <c r="C118" s="98" t="s">
        <v>235</v>
      </c>
      <c r="D118" s="99">
        <v>940</v>
      </c>
      <c r="E118" s="99">
        <v>0</v>
      </c>
      <c r="F118" s="99">
        <v>940</v>
      </c>
      <c r="G118" s="99">
        <v>1100</v>
      </c>
    </row>
    <row r="119" spans="1:7" ht="15">
      <c r="A119" s="96" t="s">
        <v>724</v>
      </c>
      <c r="B119" s="100" t="s">
        <v>720</v>
      </c>
      <c r="C119" s="98" t="s">
        <v>235</v>
      </c>
      <c r="D119" s="99">
        <v>2180</v>
      </c>
      <c r="E119" s="99">
        <v>0</v>
      </c>
      <c r="F119" s="99">
        <f t="shared" si="0"/>
        <v>2180</v>
      </c>
      <c r="G119" s="99">
        <f>+G117*6</f>
        <v>14880</v>
      </c>
    </row>
    <row r="120" spans="1:7" ht="15">
      <c r="A120" s="96" t="s">
        <v>724</v>
      </c>
      <c r="B120" s="100" t="s">
        <v>720</v>
      </c>
      <c r="C120" s="98" t="s">
        <v>721</v>
      </c>
      <c r="D120" s="99">
        <f>+D119*6</f>
        <v>13080</v>
      </c>
      <c r="E120" s="99">
        <v>0</v>
      </c>
      <c r="F120" s="99">
        <f t="shared" si="0"/>
        <v>13080</v>
      </c>
      <c r="G120" s="99">
        <v>2390</v>
      </c>
    </row>
    <row r="121" spans="1:7" ht="15">
      <c r="A121" s="96" t="s">
        <v>724</v>
      </c>
      <c r="B121" s="100" t="s">
        <v>714</v>
      </c>
      <c r="C121" s="98" t="s">
        <v>235</v>
      </c>
      <c r="D121" s="99">
        <v>2450</v>
      </c>
      <c r="E121" s="99">
        <v>0</v>
      </c>
      <c r="F121" s="99">
        <f t="shared" si="0"/>
        <v>2450</v>
      </c>
      <c r="G121" s="99">
        <f>+G120*6</f>
        <v>14340</v>
      </c>
    </row>
    <row r="122" spans="1:7" ht="15">
      <c r="A122" s="96" t="s">
        <v>724</v>
      </c>
      <c r="B122" s="100" t="s">
        <v>714</v>
      </c>
      <c r="C122" s="98" t="s">
        <v>721</v>
      </c>
      <c r="D122" s="99">
        <f>+D121*6</f>
        <v>14700</v>
      </c>
      <c r="E122" s="99">
        <v>0</v>
      </c>
      <c r="F122" s="99">
        <f t="shared" si="0"/>
        <v>14700</v>
      </c>
      <c r="G122" s="99">
        <v>2700</v>
      </c>
    </row>
    <row r="123" spans="1:7" ht="15">
      <c r="A123" s="96" t="s">
        <v>725</v>
      </c>
      <c r="B123" s="100" t="s">
        <v>720</v>
      </c>
      <c r="C123" s="98" t="s">
        <v>235</v>
      </c>
      <c r="D123" s="99">
        <v>2180</v>
      </c>
      <c r="E123" s="99">
        <v>0</v>
      </c>
      <c r="F123" s="99">
        <v>2180</v>
      </c>
      <c r="G123" s="99">
        <f>+G122*6</f>
        <v>16200</v>
      </c>
    </row>
    <row r="124" spans="1:7" ht="15">
      <c r="A124" s="96" t="s">
        <v>725</v>
      </c>
      <c r="B124" s="100" t="s">
        <v>720</v>
      </c>
      <c r="C124" s="98" t="s">
        <v>726</v>
      </c>
      <c r="D124" s="99">
        <f>D123*4</f>
        <v>8720</v>
      </c>
      <c r="E124" s="99">
        <v>0</v>
      </c>
      <c r="F124" s="99">
        <f t="shared" si="0"/>
        <v>8720</v>
      </c>
      <c r="G124" s="99">
        <v>2500</v>
      </c>
    </row>
    <row r="125" spans="1:7" ht="15">
      <c r="A125" s="96" t="s">
        <v>725</v>
      </c>
      <c r="B125" s="100" t="s">
        <v>720</v>
      </c>
      <c r="C125" s="98" t="s">
        <v>718</v>
      </c>
      <c r="D125" s="99">
        <f>D123*12</f>
        <v>26160</v>
      </c>
      <c r="E125" s="99">
        <v>0</v>
      </c>
      <c r="F125" s="99">
        <f t="shared" si="0"/>
        <v>26160</v>
      </c>
      <c r="G125" s="99">
        <f>G124*4</f>
        <v>10000</v>
      </c>
    </row>
    <row r="126" spans="1:7" ht="15">
      <c r="A126" s="96" t="s">
        <v>727</v>
      </c>
      <c r="B126" s="100" t="s">
        <v>728</v>
      </c>
      <c r="C126" s="98" t="s">
        <v>729</v>
      </c>
      <c r="D126" s="99">
        <v>1000</v>
      </c>
      <c r="E126" s="99">
        <v>0</v>
      </c>
      <c r="F126" s="99">
        <v>1000</v>
      </c>
      <c r="G126" s="99">
        <v>1200</v>
      </c>
    </row>
    <row r="127" spans="1:7" ht="15">
      <c r="A127" s="96" t="s">
        <v>727</v>
      </c>
      <c r="B127" s="100" t="s">
        <v>720</v>
      </c>
      <c r="C127" s="98" t="s">
        <v>235</v>
      </c>
      <c r="D127" s="99">
        <v>2020</v>
      </c>
      <c r="E127" s="99">
        <v>0</v>
      </c>
      <c r="F127" s="99">
        <f t="shared" si="0"/>
        <v>2020</v>
      </c>
      <c r="G127" s="99">
        <f>G124*12</f>
        <v>30000</v>
      </c>
    </row>
    <row r="128" spans="1:7" ht="15">
      <c r="A128" s="96" t="s">
        <v>727</v>
      </c>
      <c r="B128" s="100" t="s">
        <v>720</v>
      </c>
      <c r="C128" s="98" t="s">
        <v>726</v>
      </c>
      <c r="D128" s="99">
        <f>D127*4</f>
        <v>8080</v>
      </c>
      <c r="E128" s="99">
        <v>0</v>
      </c>
      <c r="F128" s="99">
        <f t="shared" si="0"/>
        <v>8080</v>
      </c>
      <c r="G128" s="99">
        <v>2500</v>
      </c>
    </row>
    <row r="129" spans="1:7" ht="15">
      <c r="A129" s="96" t="s">
        <v>727</v>
      </c>
      <c r="B129" s="100" t="s">
        <v>720</v>
      </c>
      <c r="C129" s="98" t="s">
        <v>718</v>
      </c>
      <c r="D129" s="99">
        <f>+D127*12</f>
        <v>24240</v>
      </c>
      <c r="E129" s="99">
        <v>0</v>
      </c>
      <c r="F129" s="99">
        <f t="shared" si="0"/>
        <v>24240</v>
      </c>
      <c r="G129" s="99">
        <f>G128*4</f>
        <v>10000</v>
      </c>
    </row>
    <row r="130" spans="1:7" ht="15">
      <c r="A130" s="96" t="s">
        <v>730</v>
      </c>
      <c r="B130" s="100" t="s">
        <v>720</v>
      </c>
      <c r="C130" s="98" t="s">
        <v>235</v>
      </c>
      <c r="D130" s="99">
        <v>2020</v>
      </c>
      <c r="E130" s="99">
        <v>0</v>
      </c>
      <c r="F130" s="99">
        <v>2020</v>
      </c>
      <c r="G130" s="99">
        <f>G128*12</f>
        <v>30000</v>
      </c>
    </row>
    <row r="131" spans="1:7" ht="15">
      <c r="A131" s="96" t="s">
        <v>730</v>
      </c>
      <c r="B131" s="100" t="s">
        <v>720</v>
      </c>
      <c r="C131" s="98" t="s">
        <v>726</v>
      </c>
      <c r="D131" s="99">
        <f>D130*4</f>
        <v>8080</v>
      </c>
      <c r="E131" s="99">
        <v>0</v>
      </c>
      <c r="F131" s="99">
        <f t="shared" si="0"/>
        <v>8080</v>
      </c>
      <c r="G131" s="99">
        <v>2500</v>
      </c>
    </row>
    <row r="132" spans="1:7" ht="15">
      <c r="A132" s="96" t="s">
        <v>730</v>
      </c>
      <c r="B132" s="100" t="s">
        <v>720</v>
      </c>
      <c r="C132" s="98" t="s">
        <v>718</v>
      </c>
      <c r="D132" s="99">
        <f>+D130*12</f>
        <v>24240</v>
      </c>
      <c r="E132" s="99">
        <v>0</v>
      </c>
      <c r="F132" s="99">
        <f t="shared" si="0"/>
        <v>24240</v>
      </c>
      <c r="G132" s="99">
        <f>G131*4</f>
        <v>10000</v>
      </c>
    </row>
    <row r="133" spans="1:7" ht="15">
      <c r="A133" s="183" t="s">
        <v>731</v>
      </c>
      <c r="B133" s="184"/>
      <c r="C133" s="184"/>
      <c r="D133" s="184"/>
      <c r="E133" s="184"/>
      <c r="F133" s="184"/>
      <c r="G133" s="184"/>
    </row>
    <row r="134" spans="1:7" ht="15">
      <c r="A134" s="96" t="s">
        <v>732</v>
      </c>
      <c r="B134" s="100" t="s">
        <v>717</v>
      </c>
      <c r="C134" s="101" t="s">
        <v>235</v>
      </c>
      <c r="D134" s="99">
        <v>724</v>
      </c>
      <c r="E134" s="99">
        <f aca="true" t="shared" si="1" ref="E134:E139">D134*0.19</f>
        <v>137.56</v>
      </c>
      <c r="F134" s="99">
        <f aca="true" t="shared" si="2" ref="F134:F139">D134+E134</f>
        <v>861.56</v>
      </c>
      <c r="G134" s="99">
        <v>1020</v>
      </c>
    </row>
    <row r="135" spans="1:7" ht="15">
      <c r="A135" s="96" t="s">
        <v>733</v>
      </c>
      <c r="B135" s="100" t="s">
        <v>717</v>
      </c>
      <c r="C135" s="101" t="s">
        <v>235</v>
      </c>
      <c r="D135" s="99">
        <v>724</v>
      </c>
      <c r="E135" s="99">
        <f t="shared" si="1"/>
        <v>137.56</v>
      </c>
      <c r="F135" s="99">
        <f t="shared" si="2"/>
        <v>861.56</v>
      </c>
      <c r="G135" s="99">
        <f>+G134</f>
        <v>1020</v>
      </c>
    </row>
    <row r="136" spans="1:7" ht="15">
      <c r="A136" s="96" t="s">
        <v>734</v>
      </c>
      <c r="B136" s="100" t="s">
        <v>717</v>
      </c>
      <c r="C136" s="101" t="s">
        <v>235</v>
      </c>
      <c r="D136" s="99">
        <f>+D134</f>
        <v>724</v>
      </c>
      <c r="E136" s="99">
        <f t="shared" si="1"/>
        <v>137.56</v>
      </c>
      <c r="F136" s="99">
        <f t="shared" si="2"/>
        <v>861.56</v>
      </c>
      <c r="G136" s="99">
        <f>+G134</f>
        <v>1020</v>
      </c>
    </row>
    <row r="137" spans="1:7" ht="15">
      <c r="A137" s="96" t="s">
        <v>735</v>
      </c>
      <c r="B137" s="100" t="s">
        <v>717</v>
      </c>
      <c r="C137" s="101" t="s">
        <v>235</v>
      </c>
      <c r="D137" s="99">
        <v>1000</v>
      </c>
      <c r="E137" s="99">
        <f t="shared" si="1"/>
        <v>190</v>
      </c>
      <c r="F137" s="99">
        <f t="shared" si="2"/>
        <v>1190</v>
      </c>
      <c r="G137" s="99">
        <v>1280</v>
      </c>
    </row>
    <row r="138" spans="1:7" ht="15">
      <c r="A138" s="96" t="s">
        <v>736</v>
      </c>
      <c r="B138" s="100" t="s">
        <v>717</v>
      </c>
      <c r="C138" s="101" t="s">
        <v>235</v>
      </c>
      <c r="D138" s="99">
        <f>+D137</f>
        <v>1000</v>
      </c>
      <c r="E138" s="99">
        <f t="shared" si="1"/>
        <v>190</v>
      </c>
      <c r="F138" s="99">
        <f t="shared" si="2"/>
        <v>1190</v>
      </c>
      <c r="G138" s="99">
        <f>+G137</f>
        <v>1280</v>
      </c>
    </row>
    <row r="139" spans="1:7" ht="15">
      <c r="A139" s="96" t="s">
        <v>737</v>
      </c>
      <c r="B139" s="100" t="s">
        <v>717</v>
      </c>
      <c r="C139" s="101" t="s">
        <v>235</v>
      </c>
      <c r="D139" s="99">
        <f>+D137</f>
        <v>1000</v>
      </c>
      <c r="E139" s="99">
        <f t="shared" si="1"/>
        <v>190</v>
      </c>
      <c r="F139" s="99">
        <f t="shared" si="2"/>
        <v>1190</v>
      </c>
      <c r="G139" s="99">
        <f>+G137</f>
        <v>1280</v>
      </c>
    </row>
    <row r="140" spans="1:7" ht="15">
      <c r="A140" s="183" t="s">
        <v>738</v>
      </c>
      <c r="B140" s="184"/>
      <c r="C140" s="184"/>
      <c r="D140" s="184"/>
      <c r="E140" s="184"/>
      <c r="F140" s="184"/>
      <c r="G140" s="184"/>
    </row>
    <row r="141" spans="1:7" ht="15">
      <c r="A141" s="96" t="s">
        <v>739</v>
      </c>
      <c r="B141" s="100" t="s">
        <v>740</v>
      </c>
      <c r="C141" s="98" t="s">
        <v>235</v>
      </c>
      <c r="D141" s="99">
        <v>241</v>
      </c>
      <c r="E141" s="99">
        <f>D141*19%</f>
        <v>45.79</v>
      </c>
      <c r="F141" s="99">
        <f>D141+E141</f>
        <v>286.79</v>
      </c>
      <c r="G141" s="99">
        <v>350</v>
      </c>
    </row>
    <row r="142" spans="1:7" ht="15">
      <c r="A142" s="96" t="s">
        <v>739</v>
      </c>
      <c r="B142" s="100" t="s">
        <v>717</v>
      </c>
      <c r="C142" s="98" t="s">
        <v>235</v>
      </c>
      <c r="D142" s="99">
        <v>302</v>
      </c>
      <c r="E142" s="99">
        <f aca="true" t="shared" si="3" ref="E142:E168">D142*19%</f>
        <v>57.38</v>
      </c>
      <c r="F142" s="99">
        <f aca="true" t="shared" si="4" ref="F142:F168">D142+E142</f>
        <v>359.38</v>
      </c>
      <c r="G142" s="99">
        <v>500</v>
      </c>
    </row>
    <row r="143" spans="1:7" ht="15">
      <c r="A143" s="96" t="s">
        <v>739</v>
      </c>
      <c r="B143" s="100" t="s">
        <v>741</v>
      </c>
      <c r="C143" s="98" t="s">
        <v>235</v>
      </c>
      <c r="D143" s="99">
        <v>543</v>
      </c>
      <c r="E143" s="99">
        <f t="shared" si="3"/>
        <v>103.17</v>
      </c>
      <c r="F143" s="99">
        <f t="shared" si="4"/>
        <v>646.17</v>
      </c>
      <c r="G143" s="99">
        <v>820</v>
      </c>
    </row>
    <row r="144" spans="1:7" ht="15">
      <c r="A144" s="96" t="s">
        <v>739</v>
      </c>
      <c r="B144" s="100" t="s">
        <v>741</v>
      </c>
      <c r="C144" s="98" t="s">
        <v>742</v>
      </c>
      <c r="D144" s="99">
        <f>+D143*3</f>
        <v>1629</v>
      </c>
      <c r="E144" s="99">
        <f t="shared" si="3"/>
        <v>309.51</v>
      </c>
      <c r="F144" s="99">
        <f t="shared" si="4"/>
        <v>1938.51</v>
      </c>
      <c r="G144" s="99">
        <f>+G143*3</f>
        <v>2460</v>
      </c>
    </row>
    <row r="145" spans="1:7" ht="15">
      <c r="A145" s="96" t="s">
        <v>739</v>
      </c>
      <c r="B145" s="100" t="s">
        <v>741</v>
      </c>
      <c r="C145" s="98" t="s">
        <v>743</v>
      </c>
      <c r="D145" s="99">
        <f>+D143*15</f>
        <v>8145</v>
      </c>
      <c r="E145" s="99">
        <f t="shared" si="3"/>
        <v>1547.55</v>
      </c>
      <c r="F145" s="99">
        <f t="shared" si="4"/>
        <v>9692.55</v>
      </c>
      <c r="G145" s="99">
        <f>+G143*15</f>
        <v>12300</v>
      </c>
    </row>
    <row r="146" spans="1:7" ht="15">
      <c r="A146" s="96" t="s">
        <v>739</v>
      </c>
      <c r="B146" s="100" t="s">
        <v>711</v>
      </c>
      <c r="C146" s="98" t="s">
        <v>235</v>
      </c>
      <c r="D146" s="99">
        <v>388</v>
      </c>
      <c r="E146" s="99">
        <f t="shared" si="3"/>
        <v>73.72</v>
      </c>
      <c r="F146" s="99">
        <f t="shared" si="4"/>
        <v>461.72</v>
      </c>
      <c r="G146" s="99">
        <v>610</v>
      </c>
    </row>
    <row r="147" spans="1:7" ht="15">
      <c r="A147" s="96" t="s">
        <v>739</v>
      </c>
      <c r="B147" s="100" t="s">
        <v>713</v>
      </c>
      <c r="C147" s="98" t="s">
        <v>235</v>
      </c>
      <c r="D147" s="99">
        <v>1470</v>
      </c>
      <c r="E147" s="99">
        <f t="shared" si="3"/>
        <v>279.3</v>
      </c>
      <c r="F147" s="99">
        <f t="shared" si="4"/>
        <v>1749.3</v>
      </c>
      <c r="G147" s="99">
        <v>2000</v>
      </c>
    </row>
    <row r="148" spans="1:7" ht="15">
      <c r="A148" s="96" t="s">
        <v>744</v>
      </c>
      <c r="B148" s="100" t="s">
        <v>745</v>
      </c>
      <c r="C148" s="98" t="s">
        <v>235</v>
      </c>
      <c r="D148" s="99">
        <v>651</v>
      </c>
      <c r="E148" s="99">
        <f t="shared" si="3"/>
        <v>123.69</v>
      </c>
      <c r="F148" s="99">
        <f t="shared" si="4"/>
        <v>774.69</v>
      </c>
      <c r="G148" s="99">
        <v>920</v>
      </c>
    </row>
    <row r="149" spans="1:7" ht="15">
      <c r="A149" s="96" t="s">
        <v>744</v>
      </c>
      <c r="B149" s="100" t="s">
        <v>745</v>
      </c>
      <c r="C149" s="98" t="s">
        <v>721</v>
      </c>
      <c r="D149" s="99">
        <f>+D148*6</f>
        <v>3906</v>
      </c>
      <c r="E149" s="99">
        <f t="shared" si="3"/>
        <v>742.14</v>
      </c>
      <c r="F149" s="99">
        <f t="shared" si="4"/>
        <v>4648.14</v>
      </c>
      <c r="G149" s="99">
        <f>+G148*6</f>
        <v>5520</v>
      </c>
    </row>
    <row r="150" spans="1:7" ht="15">
      <c r="A150" s="96" t="s">
        <v>744</v>
      </c>
      <c r="B150" s="100" t="s">
        <v>746</v>
      </c>
      <c r="C150" s="98" t="s">
        <v>235</v>
      </c>
      <c r="D150" s="99">
        <v>621</v>
      </c>
      <c r="E150" s="99">
        <f t="shared" si="3"/>
        <v>117.99</v>
      </c>
      <c r="F150" s="99">
        <f t="shared" si="4"/>
        <v>738.99</v>
      </c>
      <c r="G150" s="99">
        <v>920</v>
      </c>
    </row>
    <row r="151" spans="1:7" ht="15">
      <c r="A151" s="96" t="s">
        <v>744</v>
      </c>
      <c r="B151" s="100" t="s">
        <v>746</v>
      </c>
      <c r="C151" s="98" t="s">
        <v>721</v>
      </c>
      <c r="D151" s="99">
        <f>+D150*6</f>
        <v>3726</v>
      </c>
      <c r="E151" s="99">
        <f t="shared" si="3"/>
        <v>707.94</v>
      </c>
      <c r="F151" s="99">
        <f t="shared" si="4"/>
        <v>4433.9400000000005</v>
      </c>
      <c r="G151" s="99">
        <f>+G150*6</f>
        <v>5520</v>
      </c>
    </row>
    <row r="152" spans="1:7" ht="15">
      <c r="A152" s="102" t="s">
        <v>747</v>
      </c>
      <c r="B152" s="100" t="s">
        <v>748</v>
      </c>
      <c r="C152" s="103" t="s">
        <v>235</v>
      </c>
      <c r="D152" s="99">
        <v>828</v>
      </c>
      <c r="E152" s="99">
        <f t="shared" si="3"/>
        <v>157.32</v>
      </c>
      <c r="F152" s="99">
        <f t="shared" si="4"/>
        <v>985.3199999999999</v>
      </c>
      <c r="G152" s="99">
        <v>1230</v>
      </c>
    </row>
    <row r="153" spans="1:7" ht="15">
      <c r="A153" s="104" t="s">
        <v>749</v>
      </c>
      <c r="B153" s="100" t="s">
        <v>748</v>
      </c>
      <c r="C153" s="103" t="s">
        <v>235</v>
      </c>
      <c r="D153" s="99">
        <v>828</v>
      </c>
      <c r="E153" s="99">
        <f t="shared" si="3"/>
        <v>157.32</v>
      </c>
      <c r="F153" s="99">
        <f t="shared" si="4"/>
        <v>985.3199999999999</v>
      </c>
      <c r="G153" s="99">
        <v>1230</v>
      </c>
    </row>
    <row r="154" spans="1:7" ht="15">
      <c r="A154" s="104" t="s">
        <v>750</v>
      </c>
      <c r="B154" s="100" t="s">
        <v>748</v>
      </c>
      <c r="C154" s="103" t="s">
        <v>235</v>
      </c>
      <c r="D154" s="99">
        <v>828</v>
      </c>
      <c r="E154" s="99">
        <f t="shared" si="3"/>
        <v>157.32</v>
      </c>
      <c r="F154" s="99">
        <f t="shared" si="4"/>
        <v>985.3199999999999</v>
      </c>
      <c r="G154" s="99">
        <v>1230</v>
      </c>
    </row>
    <row r="155" spans="1:7" ht="15">
      <c r="A155" s="104" t="s">
        <v>751</v>
      </c>
      <c r="B155" s="100" t="s">
        <v>748</v>
      </c>
      <c r="C155" s="103" t="s">
        <v>235</v>
      </c>
      <c r="D155" s="99">
        <v>828</v>
      </c>
      <c r="E155" s="99">
        <f t="shared" si="3"/>
        <v>157.32</v>
      </c>
      <c r="F155" s="99">
        <f t="shared" si="4"/>
        <v>985.3199999999999</v>
      </c>
      <c r="G155" s="99">
        <v>1230</v>
      </c>
    </row>
    <row r="156" spans="1:7" ht="15">
      <c r="A156" s="104" t="s">
        <v>752</v>
      </c>
      <c r="B156" s="100" t="s">
        <v>753</v>
      </c>
      <c r="C156" s="103" t="s">
        <v>235</v>
      </c>
      <c r="D156" s="99">
        <v>828</v>
      </c>
      <c r="E156" s="99">
        <f t="shared" si="3"/>
        <v>157.32</v>
      </c>
      <c r="F156" s="99">
        <f t="shared" si="4"/>
        <v>985.3199999999999</v>
      </c>
      <c r="G156" s="99">
        <v>1230</v>
      </c>
    </row>
    <row r="157" spans="1:7" ht="15">
      <c r="A157" s="104" t="s">
        <v>754</v>
      </c>
      <c r="B157" s="100" t="s">
        <v>748</v>
      </c>
      <c r="C157" s="103" t="s">
        <v>721</v>
      </c>
      <c r="D157" s="105">
        <f>+D156*6</f>
        <v>4968</v>
      </c>
      <c r="E157" s="99">
        <f t="shared" si="3"/>
        <v>943.92</v>
      </c>
      <c r="F157" s="99">
        <f t="shared" si="4"/>
        <v>5911.92</v>
      </c>
      <c r="G157" s="105">
        <f>+G156*6</f>
        <v>7380</v>
      </c>
    </row>
    <row r="158" spans="1:7" ht="15">
      <c r="A158" s="104" t="s">
        <v>755</v>
      </c>
      <c r="B158" s="100" t="s">
        <v>719</v>
      </c>
      <c r="C158" s="103" t="s">
        <v>235</v>
      </c>
      <c r="D158" s="105">
        <v>919</v>
      </c>
      <c r="E158" s="99">
        <f t="shared" si="3"/>
        <v>174.61</v>
      </c>
      <c r="F158" s="99">
        <f t="shared" si="4"/>
        <v>1093.6100000000001</v>
      </c>
      <c r="G158" s="105">
        <v>1330</v>
      </c>
    </row>
    <row r="159" spans="1:7" ht="15">
      <c r="A159" s="96" t="s">
        <v>756</v>
      </c>
      <c r="B159" s="100" t="s">
        <v>712</v>
      </c>
      <c r="C159" s="103" t="s">
        <v>235</v>
      </c>
      <c r="D159" s="99">
        <v>1185</v>
      </c>
      <c r="E159" s="99">
        <f t="shared" si="3"/>
        <v>225.15</v>
      </c>
      <c r="F159" s="99">
        <f t="shared" si="4"/>
        <v>1410.15</v>
      </c>
      <c r="G159" s="99">
        <v>1640</v>
      </c>
    </row>
    <row r="160" spans="1:7" ht="15">
      <c r="A160" s="96" t="s">
        <v>757</v>
      </c>
      <c r="B160" s="100" t="s">
        <v>712</v>
      </c>
      <c r="C160" s="103" t="s">
        <v>235</v>
      </c>
      <c r="D160" s="99">
        <v>1185</v>
      </c>
      <c r="E160" s="99">
        <f t="shared" si="3"/>
        <v>225.15</v>
      </c>
      <c r="F160" s="99">
        <f t="shared" si="4"/>
        <v>1410.15</v>
      </c>
      <c r="G160" s="99">
        <v>1640</v>
      </c>
    </row>
    <row r="161" spans="1:7" ht="15">
      <c r="A161" s="104" t="s">
        <v>758</v>
      </c>
      <c r="B161" s="100" t="s">
        <v>759</v>
      </c>
      <c r="C161" s="103" t="s">
        <v>235</v>
      </c>
      <c r="D161" s="99">
        <v>1470</v>
      </c>
      <c r="E161" s="99">
        <f t="shared" si="3"/>
        <v>279.3</v>
      </c>
      <c r="F161" s="99">
        <f t="shared" si="4"/>
        <v>1749.3</v>
      </c>
      <c r="G161" s="105">
        <v>2050</v>
      </c>
    </row>
    <row r="162" spans="1:7" ht="15">
      <c r="A162" s="104" t="s">
        <v>755</v>
      </c>
      <c r="B162" s="100" t="s">
        <v>759</v>
      </c>
      <c r="C162" s="103" t="s">
        <v>235</v>
      </c>
      <c r="D162" s="105">
        <v>1853</v>
      </c>
      <c r="E162" s="99">
        <f t="shared" si="3"/>
        <v>352.07</v>
      </c>
      <c r="F162" s="99">
        <f t="shared" si="4"/>
        <v>2205.07</v>
      </c>
      <c r="G162" s="105">
        <v>2560</v>
      </c>
    </row>
    <row r="163" spans="1:7" ht="15">
      <c r="A163" s="104" t="s">
        <v>760</v>
      </c>
      <c r="B163" s="100" t="s">
        <v>759</v>
      </c>
      <c r="C163" s="103" t="s">
        <v>235</v>
      </c>
      <c r="D163" s="105">
        <v>1853</v>
      </c>
      <c r="E163" s="99">
        <f t="shared" si="3"/>
        <v>352.07</v>
      </c>
      <c r="F163" s="99">
        <f t="shared" si="4"/>
        <v>2205.07</v>
      </c>
      <c r="G163" s="105">
        <v>2560</v>
      </c>
    </row>
    <row r="164" spans="1:7" ht="15">
      <c r="A164" s="104" t="s">
        <v>761</v>
      </c>
      <c r="B164" s="100" t="s">
        <v>759</v>
      </c>
      <c r="C164" s="103" t="s">
        <v>235</v>
      </c>
      <c r="D164" s="105">
        <v>1853</v>
      </c>
      <c r="E164" s="99">
        <f t="shared" si="3"/>
        <v>352.07</v>
      </c>
      <c r="F164" s="99">
        <f t="shared" si="4"/>
        <v>2205.07</v>
      </c>
      <c r="G164" s="105">
        <v>2560</v>
      </c>
    </row>
    <row r="165" spans="1:7" ht="15">
      <c r="A165" s="104" t="s">
        <v>762</v>
      </c>
      <c r="B165" s="100" t="s">
        <v>759</v>
      </c>
      <c r="C165" s="103" t="s">
        <v>235</v>
      </c>
      <c r="D165" s="105">
        <f>+D162</f>
        <v>1853</v>
      </c>
      <c r="E165" s="99">
        <f t="shared" si="3"/>
        <v>352.07</v>
      </c>
      <c r="F165" s="99">
        <f t="shared" si="4"/>
        <v>2205.07</v>
      </c>
      <c r="G165" s="99">
        <v>2560</v>
      </c>
    </row>
    <row r="166" spans="1:7" ht="15">
      <c r="A166" s="96" t="s">
        <v>763</v>
      </c>
      <c r="B166" s="100" t="s">
        <v>764</v>
      </c>
      <c r="C166" s="103" t="s">
        <v>235</v>
      </c>
      <c r="D166" s="99">
        <v>3582</v>
      </c>
      <c r="E166" s="99">
        <f t="shared" si="3"/>
        <v>680.58</v>
      </c>
      <c r="F166" s="99">
        <f t="shared" si="4"/>
        <v>4262.58</v>
      </c>
      <c r="G166" s="99">
        <v>4900</v>
      </c>
    </row>
    <row r="167" spans="1:7" ht="15">
      <c r="A167" s="96" t="s">
        <v>763</v>
      </c>
      <c r="B167" s="100" t="s">
        <v>765</v>
      </c>
      <c r="C167" s="103" t="s">
        <v>235</v>
      </c>
      <c r="D167" s="99">
        <v>6845</v>
      </c>
      <c r="E167" s="99">
        <f t="shared" si="3"/>
        <v>1300.55</v>
      </c>
      <c r="F167" s="99">
        <f t="shared" si="4"/>
        <v>8145.55</v>
      </c>
      <c r="G167" s="99">
        <v>9400</v>
      </c>
    </row>
    <row r="168" spans="1:7" ht="15">
      <c r="A168" s="96" t="s">
        <v>763</v>
      </c>
      <c r="B168" s="100" t="s">
        <v>766</v>
      </c>
      <c r="C168" s="103" t="s">
        <v>235</v>
      </c>
      <c r="D168" s="99">
        <v>7457</v>
      </c>
      <c r="E168" s="99">
        <f t="shared" si="3"/>
        <v>1416.83</v>
      </c>
      <c r="F168" s="99">
        <f t="shared" si="4"/>
        <v>8873.83</v>
      </c>
      <c r="G168" s="106">
        <v>10250</v>
      </c>
    </row>
    <row r="169" spans="1:7" ht="15">
      <c r="A169" s="183" t="s">
        <v>767</v>
      </c>
      <c r="B169" s="184"/>
      <c r="C169" s="184"/>
      <c r="D169" s="184"/>
      <c r="E169" s="184"/>
      <c r="F169" s="184"/>
      <c r="G169" s="184"/>
    </row>
    <row r="170" spans="1:7" ht="15">
      <c r="A170" s="96" t="s">
        <v>768</v>
      </c>
      <c r="B170" s="100" t="s">
        <v>741</v>
      </c>
      <c r="C170" s="98" t="s">
        <v>235</v>
      </c>
      <c r="D170" s="99">
        <v>300</v>
      </c>
      <c r="E170" s="107">
        <v>0</v>
      </c>
      <c r="F170" s="99">
        <f>+D170+E170</f>
        <v>300</v>
      </c>
      <c r="G170" s="99">
        <v>400</v>
      </c>
    </row>
    <row r="171" spans="1:7" ht="15">
      <c r="A171" s="96" t="s">
        <v>769</v>
      </c>
      <c r="B171" s="100" t="s">
        <v>770</v>
      </c>
      <c r="C171" s="98" t="s">
        <v>235</v>
      </c>
      <c r="D171" s="99">
        <v>800</v>
      </c>
      <c r="E171" s="107">
        <v>0</v>
      </c>
      <c r="F171" s="99">
        <f>+D171+E171</f>
        <v>800</v>
      </c>
      <c r="G171" s="99">
        <v>1000</v>
      </c>
    </row>
    <row r="172" spans="1:7" ht="15">
      <c r="A172" s="96" t="s">
        <v>771</v>
      </c>
      <c r="B172" s="100" t="s">
        <v>772</v>
      </c>
      <c r="C172" s="98" t="s">
        <v>235</v>
      </c>
      <c r="D172" s="99">
        <v>3500</v>
      </c>
      <c r="E172" s="107">
        <v>0</v>
      </c>
      <c r="F172" s="99">
        <f>+D172+E172</f>
        <v>3500</v>
      </c>
      <c r="G172" s="99">
        <v>4000</v>
      </c>
    </row>
    <row r="173" spans="1:7" ht="15">
      <c r="A173" s="183" t="s">
        <v>773</v>
      </c>
      <c r="B173" s="184"/>
      <c r="C173" s="184"/>
      <c r="D173" s="184"/>
      <c r="E173" s="184"/>
      <c r="F173" s="184"/>
      <c r="G173" s="184"/>
    </row>
    <row r="174" spans="1:7" ht="15">
      <c r="A174" s="96" t="s">
        <v>774</v>
      </c>
      <c r="B174" s="97" t="s">
        <v>775</v>
      </c>
      <c r="C174" s="98" t="s">
        <v>235</v>
      </c>
      <c r="D174" s="99">
        <v>504</v>
      </c>
      <c r="E174" s="99">
        <f>D174*19%</f>
        <v>95.76</v>
      </c>
      <c r="F174" s="99">
        <f>D174+E174</f>
        <v>599.76</v>
      </c>
      <c r="G174" s="99">
        <v>700</v>
      </c>
    </row>
    <row r="175" spans="1:7" ht="15">
      <c r="A175" s="96" t="s">
        <v>774</v>
      </c>
      <c r="B175" s="100" t="s">
        <v>776</v>
      </c>
      <c r="C175" s="98" t="s">
        <v>721</v>
      </c>
      <c r="D175" s="99">
        <f>+D174*6</f>
        <v>3024</v>
      </c>
      <c r="E175" s="99">
        <f>D175*19%</f>
        <v>574.5600000000001</v>
      </c>
      <c r="F175" s="99">
        <f>D175+E175</f>
        <v>3598.56</v>
      </c>
      <c r="G175" s="99">
        <f>+G174*6</f>
        <v>4200</v>
      </c>
    </row>
    <row r="176" spans="1:7" ht="15">
      <c r="A176" s="96" t="s">
        <v>774</v>
      </c>
      <c r="B176" s="100" t="s">
        <v>777</v>
      </c>
      <c r="C176" s="98" t="s">
        <v>235</v>
      </c>
      <c r="D176" s="99">
        <v>2241</v>
      </c>
      <c r="E176" s="99">
        <f>D176*19%</f>
        <v>425.79</v>
      </c>
      <c r="F176" s="99">
        <f>D176+E176</f>
        <v>2666.79</v>
      </c>
      <c r="G176" s="99">
        <v>3070</v>
      </c>
    </row>
    <row r="177" spans="1:7" ht="15">
      <c r="A177" s="96" t="s">
        <v>778</v>
      </c>
      <c r="B177" s="100" t="s">
        <v>779</v>
      </c>
      <c r="C177" s="98" t="s">
        <v>235</v>
      </c>
      <c r="D177" s="99">
        <v>22414</v>
      </c>
      <c r="E177" s="99">
        <f>D177*19%</f>
        <v>4258.66</v>
      </c>
      <c r="F177" s="99">
        <f>D177+E177</f>
        <v>26672.66</v>
      </c>
      <c r="G177" s="99">
        <v>26673</v>
      </c>
    </row>
    <row r="178" spans="1:7" ht="15">
      <c r="A178" s="108"/>
      <c r="B178" s="34"/>
      <c r="C178" s="109"/>
      <c r="D178" s="110"/>
      <c r="E178" s="110"/>
      <c r="F178" s="110"/>
      <c r="G178" s="110"/>
    </row>
    <row r="179" spans="1:7" ht="15">
      <c r="A179" s="108"/>
      <c r="B179" s="34"/>
      <c r="C179" s="109"/>
      <c r="D179" s="110"/>
      <c r="E179" s="110"/>
      <c r="F179" s="110"/>
      <c r="G179" s="110"/>
    </row>
    <row r="180" spans="1:7" ht="15">
      <c r="A180" s="108"/>
      <c r="B180" s="34"/>
      <c r="C180" s="109"/>
      <c r="D180" s="110"/>
      <c r="E180" s="110"/>
      <c r="F180" s="110"/>
      <c r="G180" s="110"/>
    </row>
    <row r="181" spans="1:7" ht="15">
      <c r="A181" s="108"/>
      <c r="B181" s="34"/>
      <c r="C181" s="109"/>
      <c r="D181" s="110"/>
      <c r="E181" s="110"/>
      <c r="F181" s="110"/>
      <c r="G181" s="110"/>
    </row>
    <row r="182" spans="1:7" ht="15">
      <c r="A182" s="108"/>
      <c r="B182" s="34"/>
      <c r="C182" s="109"/>
      <c r="D182" s="110"/>
      <c r="E182" s="110"/>
      <c r="F182" s="110"/>
      <c r="G182" s="110"/>
    </row>
    <row r="183" spans="1:7" ht="15">
      <c r="A183" s="185" t="s">
        <v>780</v>
      </c>
      <c r="B183" s="185"/>
      <c r="C183" s="185"/>
      <c r="D183" s="185"/>
      <c r="E183" s="185"/>
      <c r="F183" s="185"/>
      <c r="G183" s="185"/>
    </row>
    <row r="184" spans="1:7" ht="15">
      <c r="A184" s="96" t="s">
        <v>781</v>
      </c>
      <c r="B184" s="100" t="s">
        <v>782</v>
      </c>
      <c r="C184" s="98" t="s">
        <v>235</v>
      </c>
      <c r="D184" s="99">
        <v>603</v>
      </c>
      <c r="E184" s="99">
        <f>D184*0.19</f>
        <v>114.57000000000001</v>
      </c>
      <c r="F184" s="99">
        <f>D184+E184</f>
        <v>717.57</v>
      </c>
      <c r="G184" s="99">
        <v>820</v>
      </c>
    </row>
    <row r="185" spans="1:7" ht="15">
      <c r="A185" s="96" t="s">
        <v>781</v>
      </c>
      <c r="B185" s="100" t="s">
        <v>782</v>
      </c>
      <c r="C185" s="98" t="s">
        <v>721</v>
      </c>
      <c r="D185" s="99">
        <f>+D184*6</f>
        <v>3618</v>
      </c>
      <c r="E185" s="99">
        <f>D185*0.19</f>
        <v>687.42</v>
      </c>
      <c r="F185" s="99">
        <f>D185+E185</f>
        <v>4305.42</v>
      </c>
      <c r="G185" s="99">
        <f>+G184*6</f>
        <v>4920</v>
      </c>
    </row>
    <row r="186" spans="1:7" ht="15">
      <c r="A186" s="96" t="s">
        <v>781</v>
      </c>
      <c r="B186" s="100" t="s">
        <v>783</v>
      </c>
      <c r="C186" s="98" t="s">
        <v>235</v>
      </c>
      <c r="D186" s="99">
        <v>2112</v>
      </c>
      <c r="E186" s="99">
        <f>D186*0.19</f>
        <v>401.28000000000003</v>
      </c>
      <c r="F186" s="99">
        <f>D186+E186</f>
        <v>2513.28</v>
      </c>
      <c r="G186" s="99">
        <v>2860</v>
      </c>
    </row>
    <row r="187" spans="1:7" ht="15">
      <c r="A187" s="96" t="s">
        <v>784</v>
      </c>
      <c r="B187" s="100" t="s">
        <v>783</v>
      </c>
      <c r="C187" s="98" t="s">
        <v>729</v>
      </c>
      <c r="D187" s="99">
        <v>2974</v>
      </c>
      <c r="E187" s="99">
        <f>D187*0.19</f>
        <v>565.0600000000001</v>
      </c>
      <c r="F187" s="99">
        <f>D187+E187</f>
        <v>3539.06</v>
      </c>
      <c r="G187" s="99">
        <v>3990</v>
      </c>
    </row>
    <row r="188" spans="1:7" ht="15">
      <c r="A188" s="96" t="s">
        <v>784</v>
      </c>
      <c r="B188" s="100" t="s">
        <v>782</v>
      </c>
      <c r="C188" s="98" t="s">
        <v>235</v>
      </c>
      <c r="D188" s="99">
        <v>914</v>
      </c>
      <c r="E188" s="99">
        <f>D188*0.19</f>
        <v>173.66</v>
      </c>
      <c r="F188" s="99">
        <f>D188+E188</f>
        <v>1087.66</v>
      </c>
      <c r="G188" s="99">
        <v>1230</v>
      </c>
    </row>
    <row r="189" spans="1:7" ht="15">
      <c r="A189" s="183" t="s">
        <v>785</v>
      </c>
      <c r="B189" s="184"/>
      <c r="C189" s="184"/>
      <c r="D189" s="184"/>
      <c r="E189" s="184"/>
      <c r="F189" s="184"/>
      <c r="G189" s="184"/>
    </row>
    <row r="190" spans="1:7" ht="15">
      <c r="A190" s="111" t="s">
        <v>786</v>
      </c>
      <c r="B190" s="100" t="s">
        <v>787</v>
      </c>
      <c r="C190" s="98" t="s">
        <v>235</v>
      </c>
      <c r="D190" s="99">
        <v>1280</v>
      </c>
      <c r="E190" s="99">
        <v>0</v>
      </c>
      <c r="F190" s="99">
        <f>+D190+E190</f>
        <v>1280</v>
      </c>
      <c r="G190" s="99">
        <v>1550</v>
      </c>
    </row>
    <row r="191" spans="1:7" ht="15">
      <c r="A191" s="111" t="s">
        <v>788</v>
      </c>
      <c r="B191" s="100" t="s">
        <v>789</v>
      </c>
      <c r="C191" s="98" t="s">
        <v>235</v>
      </c>
      <c r="D191" s="99">
        <v>49820</v>
      </c>
      <c r="E191" s="99">
        <v>0</v>
      </c>
      <c r="F191" s="99">
        <f>+D191+E191</f>
        <v>49820</v>
      </c>
      <c r="G191" s="99">
        <v>49820</v>
      </c>
    </row>
    <row r="192" spans="1:7" ht="15">
      <c r="A192" s="111" t="s">
        <v>786</v>
      </c>
      <c r="B192" s="100" t="s">
        <v>790</v>
      </c>
      <c r="C192" s="98" t="s">
        <v>235</v>
      </c>
      <c r="D192" s="99">
        <v>3530</v>
      </c>
      <c r="E192" s="99">
        <v>0</v>
      </c>
      <c r="F192" s="99">
        <f>+D192+E192</f>
        <v>3530</v>
      </c>
      <c r="G192" s="106">
        <v>4300</v>
      </c>
    </row>
    <row r="193" spans="1:7" ht="15">
      <c r="A193" s="183" t="s">
        <v>791</v>
      </c>
      <c r="B193" s="184"/>
      <c r="C193" s="184"/>
      <c r="D193" s="184"/>
      <c r="E193" s="184"/>
      <c r="F193" s="184"/>
      <c r="G193" s="184"/>
    </row>
    <row r="194" spans="1:7" ht="15">
      <c r="A194" s="96" t="s">
        <v>792</v>
      </c>
      <c r="B194" s="100" t="s">
        <v>782</v>
      </c>
      <c r="C194" s="98" t="s">
        <v>235</v>
      </c>
      <c r="D194" s="99">
        <v>1629</v>
      </c>
      <c r="E194" s="99">
        <f>D194*19%</f>
        <v>309.51</v>
      </c>
      <c r="F194" s="99">
        <f>+D194+E194</f>
        <v>1938.51</v>
      </c>
      <c r="G194" s="99">
        <v>2350</v>
      </c>
    </row>
    <row r="195" spans="1:7" ht="15">
      <c r="A195" s="96" t="s">
        <v>793</v>
      </c>
      <c r="B195" s="100" t="s">
        <v>794</v>
      </c>
      <c r="C195" s="98" t="s">
        <v>235</v>
      </c>
      <c r="D195" s="99">
        <v>133193</v>
      </c>
      <c r="E195" s="99">
        <f>D195*19%</f>
        <v>25306.670000000002</v>
      </c>
      <c r="F195" s="99">
        <f>+D195+E195</f>
        <v>158499.67</v>
      </c>
      <c r="G195" s="99">
        <v>158500</v>
      </c>
    </row>
    <row r="196" spans="1:7" ht="15">
      <c r="A196" s="96" t="s">
        <v>793</v>
      </c>
      <c r="B196" s="100" t="s">
        <v>789</v>
      </c>
      <c r="C196" s="98" t="s">
        <v>235</v>
      </c>
      <c r="D196" s="99">
        <v>84034</v>
      </c>
      <c r="E196" s="99">
        <f>D196*19%</f>
        <v>15966.460000000001</v>
      </c>
      <c r="F196" s="99">
        <f>+D196+E196</f>
        <v>100000.46</v>
      </c>
      <c r="G196" s="99">
        <v>100000</v>
      </c>
    </row>
    <row r="197" spans="1:7" ht="15">
      <c r="A197" s="183" t="s">
        <v>795</v>
      </c>
      <c r="B197" s="184"/>
      <c r="C197" s="184"/>
      <c r="D197" s="184"/>
      <c r="E197" s="184"/>
      <c r="F197" s="184"/>
      <c r="G197" s="184"/>
    </row>
    <row r="198" spans="1:7" ht="15">
      <c r="A198" s="111" t="s">
        <v>796</v>
      </c>
      <c r="B198" s="100" t="s">
        <v>797</v>
      </c>
      <c r="C198" s="98" t="s">
        <v>798</v>
      </c>
      <c r="D198" s="99">
        <f>D199*5</f>
        <v>2070</v>
      </c>
      <c r="E198" s="99">
        <f>D198*0.19</f>
        <v>393.3</v>
      </c>
      <c r="F198" s="99">
        <f>D198+E198</f>
        <v>2463.3</v>
      </c>
      <c r="G198" s="99">
        <f>590*5</f>
        <v>2950</v>
      </c>
    </row>
    <row r="199" spans="1:7" ht="15">
      <c r="A199" s="111" t="s">
        <v>796</v>
      </c>
      <c r="B199" s="100" t="s">
        <v>797</v>
      </c>
      <c r="C199" s="98" t="s">
        <v>235</v>
      </c>
      <c r="D199" s="99">
        <v>414</v>
      </c>
      <c r="E199" s="99">
        <f aca="true" t="shared" si="5" ref="E199:E204">D199*0.19</f>
        <v>78.66</v>
      </c>
      <c r="F199" s="99">
        <f aca="true" t="shared" si="6" ref="F199:F204">D199+E199</f>
        <v>492.65999999999997</v>
      </c>
      <c r="G199" s="99">
        <v>590</v>
      </c>
    </row>
    <row r="200" spans="1:7" ht="15">
      <c r="A200" s="111" t="s">
        <v>799</v>
      </c>
      <c r="B200" s="100" t="s">
        <v>797</v>
      </c>
      <c r="C200" s="98" t="s">
        <v>235</v>
      </c>
      <c r="D200" s="99">
        <v>440</v>
      </c>
      <c r="E200" s="99">
        <f t="shared" si="5"/>
        <v>83.6</v>
      </c>
      <c r="F200" s="99">
        <f t="shared" si="6"/>
        <v>523.6</v>
      </c>
      <c r="G200" s="99">
        <v>620</v>
      </c>
    </row>
    <row r="201" spans="1:7" ht="15">
      <c r="A201" s="111" t="s">
        <v>800</v>
      </c>
      <c r="B201" s="100" t="s">
        <v>797</v>
      </c>
      <c r="C201" s="98" t="s">
        <v>742</v>
      </c>
      <c r="D201" s="99">
        <f>D200*3</f>
        <v>1320</v>
      </c>
      <c r="E201" s="99">
        <f>D201*0.19</f>
        <v>250.8</v>
      </c>
      <c r="F201" s="99">
        <f>D201+E201</f>
        <v>1570.8</v>
      </c>
      <c r="G201" s="99">
        <f>+G200</f>
        <v>620</v>
      </c>
    </row>
    <row r="202" spans="1:7" ht="15">
      <c r="A202" s="111" t="s">
        <v>796</v>
      </c>
      <c r="B202" s="100" t="s">
        <v>717</v>
      </c>
      <c r="C202" s="98" t="s">
        <v>235</v>
      </c>
      <c r="D202" s="99">
        <v>517</v>
      </c>
      <c r="E202" s="99">
        <f t="shared" si="5"/>
        <v>98.23</v>
      </c>
      <c r="F202" s="99">
        <f t="shared" si="6"/>
        <v>615.23</v>
      </c>
      <c r="G202" s="99">
        <v>720</v>
      </c>
    </row>
    <row r="203" spans="1:7" ht="30">
      <c r="A203" s="112" t="s">
        <v>801</v>
      </c>
      <c r="B203" s="100" t="s">
        <v>802</v>
      </c>
      <c r="C203" s="98" t="s">
        <v>235</v>
      </c>
      <c r="D203" s="99">
        <v>733</v>
      </c>
      <c r="E203" s="99">
        <f t="shared" si="5"/>
        <v>139.27</v>
      </c>
      <c r="F203" s="99">
        <f t="shared" si="6"/>
        <v>872.27</v>
      </c>
      <c r="G203" s="99">
        <v>1020</v>
      </c>
    </row>
    <row r="204" spans="1:7" ht="15">
      <c r="A204" s="96" t="s">
        <v>803</v>
      </c>
      <c r="B204" s="100" t="s">
        <v>802</v>
      </c>
      <c r="C204" s="98" t="s">
        <v>235</v>
      </c>
      <c r="D204" s="99">
        <v>733</v>
      </c>
      <c r="E204" s="99">
        <f t="shared" si="5"/>
        <v>139.27</v>
      </c>
      <c r="F204" s="99">
        <f t="shared" si="6"/>
        <v>872.27</v>
      </c>
      <c r="G204" s="99">
        <v>1020</v>
      </c>
    </row>
    <row r="205" spans="1:7" ht="15">
      <c r="A205" s="183" t="s">
        <v>804</v>
      </c>
      <c r="B205" s="184"/>
      <c r="C205" s="184"/>
      <c r="D205" s="184"/>
      <c r="E205" s="184"/>
      <c r="F205" s="184"/>
      <c r="G205" s="184"/>
    </row>
    <row r="206" spans="1:7" ht="15">
      <c r="A206" s="111" t="s">
        <v>805</v>
      </c>
      <c r="B206" s="100" t="s">
        <v>806</v>
      </c>
      <c r="C206" s="98" t="s">
        <v>235</v>
      </c>
      <c r="D206" s="99">
        <v>1147</v>
      </c>
      <c r="E206" s="99">
        <f>D206*19%</f>
        <v>217.93</v>
      </c>
      <c r="F206" s="99">
        <f>+D206+E206</f>
        <v>1364.93</v>
      </c>
      <c r="G206" s="99">
        <v>1630</v>
      </c>
    </row>
    <row r="207" spans="1:7" ht="15">
      <c r="A207" s="111" t="s">
        <v>807</v>
      </c>
      <c r="B207" s="100" t="s">
        <v>806</v>
      </c>
      <c r="C207" s="98" t="s">
        <v>235</v>
      </c>
      <c r="D207" s="99">
        <f>+D206</f>
        <v>1147</v>
      </c>
      <c r="E207" s="99">
        <f>D207*19%</f>
        <v>217.93</v>
      </c>
      <c r="F207" s="99">
        <f>+D207+E207</f>
        <v>1364.93</v>
      </c>
      <c r="G207" s="99">
        <f>+G206</f>
        <v>1630</v>
      </c>
    </row>
    <row r="208" spans="1:7" ht="15">
      <c r="A208" s="111" t="s">
        <v>808</v>
      </c>
      <c r="B208" s="100" t="s">
        <v>806</v>
      </c>
      <c r="C208" s="98" t="s">
        <v>235</v>
      </c>
      <c r="D208" s="99">
        <f>+D206</f>
        <v>1147</v>
      </c>
      <c r="E208" s="99">
        <f>D208*19%</f>
        <v>217.93</v>
      </c>
      <c r="F208" s="99">
        <f>+D208+E208</f>
        <v>1364.93</v>
      </c>
      <c r="G208" s="99">
        <f>+G206</f>
        <v>1630</v>
      </c>
    </row>
    <row r="209" spans="1:7" ht="15">
      <c r="A209" s="111" t="s">
        <v>809</v>
      </c>
      <c r="B209" s="100" t="s">
        <v>806</v>
      </c>
      <c r="C209" s="98" t="s">
        <v>810</v>
      </c>
      <c r="D209" s="99">
        <f>+D208*3</f>
        <v>3441</v>
      </c>
      <c r="E209" s="99">
        <f>D209*19%</f>
        <v>653.79</v>
      </c>
      <c r="F209" s="99">
        <f>+D209+E209</f>
        <v>4094.79</v>
      </c>
      <c r="G209" s="99">
        <f>+G208*3</f>
        <v>4890</v>
      </c>
    </row>
    <row r="210" spans="1:7" ht="15">
      <c r="A210" s="183" t="s">
        <v>811</v>
      </c>
      <c r="B210" s="184"/>
      <c r="C210" s="184"/>
      <c r="D210" s="184"/>
      <c r="E210" s="184"/>
      <c r="F210" s="184"/>
      <c r="G210" s="184"/>
    </row>
    <row r="211" spans="1:7" ht="15">
      <c r="A211" s="111" t="s">
        <v>812</v>
      </c>
      <c r="B211" s="100" t="s">
        <v>813</v>
      </c>
      <c r="C211" s="98" t="s">
        <v>235</v>
      </c>
      <c r="D211" s="99">
        <v>991</v>
      </c>
      <c r="E211" s="99">
        <v>188</v>
      </c>
      <c r="F211" s="99">
        <v>1179</v>
      </c>
      <c r="G211" s="99">
        <v>1430</v>
      </c>
    </row>
    <row r="212" spans="1:7" ht="15">
      <c r="A212" s="111" t="s">
        <v>814</v>
      </c>
      <c r="B212" s="100" t="s">
        <v>815</v>
      </c>
      <c r="C212" s="98" t="s">
        <v>235</v>
      </c>
      <c r="D212" s="99">
        <v>642</v>
      </c>
      <c r="E212" s="99">
        <f>D212*19%</f>
        <v>121.98</v>
      </c>
      <c r="F212" s="99">
        <f>+D212+E212</f>
        <v>763.98</v>
      </c>
      <c r="G212" s="99">
        <v>920</v>
      </c>
    </row>
    <row r="213" spans="1:7" ht="15">
      <c r="A213" s="111" t="s">
        <v>816</v>
      </c>
      <c r="B213" s="100" t="s">
        <v>815</v>
      </c>
      <c r="C213" s="98" t="s">
        <v>235</v>
      </c>
      <c r="D213" s="99">
        <f>+D212</f>
        <v>642</v>
      </c>
      <c r="E213" s="99">
        <f aca="true" t="shared" si="7" ref="E213:E222">D213*19%</f>
        <v>121.98</v>
      </c>
      <c r="F213" s="99">
        <f aca="true" t="shared" si="8" ref="F213:F223">+D213+E213</f>
        <v>763.98</v>
      </c>
      <c r="G213" s="99">
        <f>+G212</f>
        <v>920</v>
      </c>
    </row>
    <row r="214" spans="1:7" ht="15">
      <c r="A214" s="111" t="s">
        <v>817</v>
      </c>
      <c r="B214" s="100" t="s">
        <v>815</v>
      </c>
      <c r="C214" s="98" t="s">
        <v>235</v>
      </c>
      <c r="D214" s="99">
        <f>+D212</f>
        <v>642</v>
      </c>
      <c r="E214" s="99">
        <f t="shared" si="7"/>
        <v>121.98</v>
      </c>
      <c r="F214" s="99">
        <f t="shared" si="8"/>
        <v>763.98</v>
      </c>
      <c r="G214" s="99">
        <f>+G212</f>
        <v>920</v>
      </c>
    </row>
    <row r="215" spans="1:7" ht="15">
      <c r="A215" s="111" t="s">
        <v>818</v>
      </c>
      <c r="B215" s="100" t="s">
        <v>815</v>
      </c>
      <c r="C215" s="98" t="s">
        <v>726</v>
      </c>
      <c r="D215" s="99">
        <f>+D214*4</f>
        <v>2568</v>
      </c>
      <c r="E215" s="99">
        <f t="shared" si="7"/>
        <v>487.92</v>
      </c>
      <c r="F215" s="99">
        <f t="shared" si="8"/>
        <v>3055.92</v>
      </c>
      <c r="G215" s="99">
        <f>+G214*4</f>
        <v>3680</v>
      </c>
    </row>
    <row r="216" spans="1:7" ht="15">
      <c r="A216" s="111" t="s">
        <v>819</v>
      </c>
      <c r="B216" s="100" t="s">
        <v>815</v>
      </c>
      <c r="C216" s="98" t="s">
        <v>235</v>
      </c>
      <c r="D216" s="99">
        <v>871</v>
      </c>
      <c r="E216" s="99">
        <f t="shared" si="7"/>
        <v>165.49</v>
      </c>
      <c r="F216" s="99">
        <v>1037</v>
      </c>
      <c r="G216" s="99">
        <v>1230</v>
      </c>
    </row>
    <row r="217" spans="1:7" ht="15">
      <c r="A217" s="111" t="s">
        <v>820</v>
      </c>
      <c r="B217" s="100" t="s">
        <v>815</v>
      </c>
      <c r="C217" s="98" t="s">
        <v>235</v>
      </c>
      <c r="D217" s="99">
        <f>+D216</f>
        <v>871</v>
      </c>
      <c r="E217" s="99">
        <f t="shared" si="7"/>
        <v>165.49</v>
      </c>
      <c r="F217" s="99">
        <v>1037</v>
      </c>
      <c r="G217" s="99">
        <v>1230</v>
      </c>
    </row>
    <row r="218" spans="1:7" ht="15">
      <c r="A218" s="111" t="s">
        <v>821</v>
      </c>
      <c r="B218" s="100" t="s">
        <v>815</v>
      </c>
      <c r="C218" s="98" t="s">
        <v>235</v>
      </c>
      <c r="D218" s="99">
        <f>+D216</f>
        <v>871</v>
      </c>
      <c r="E218" s="99">
        <f t="shared" si="7"/>
        <v>165.49</v>
      </c>
      <c r="F218" s="99">
        <v>1037</v>
      </c>
      <c r="G218" s="99">
        <f>+G216</f>
        <v>1230</v>
      </c>
    </row>
    <row r="219" spans="1:7" ht="15">
      <c r="A219" s="111" t="s">
        <v>822</v>
      </c>
      <c r="B219" s="100" t="s">
        <v>815</v>
      </c>
      <c r="C219" s="98" t="s">
        <v>726</v>
      </c>
      <c r="D219" s="99">
        <f>+D218*4</f>
        <v>3484</v>
      </c>
      <c r="E219" s="99">
        <f>D219*19%</f>
        <v>661.96</v>
      </c>
      <c r="F219" s="99">
        <f t="shared" si="8"/>
        <v>4145.96</v>
      </c>
      <c r="G219" s="99">
        <f>+G218*4</f>
        <v>4920</v>
      </c>
    </row>
    <row r="220" spans="1:7" ht="15">
      <c r="A220" s="111" t="s">
        <v>823</v>
      </c>
      <c r="B220" s="100" t="s">
        <v>824</v>
      </c>
      <c r="C220" s="98" t="s">
        <v>235</v>
      </c>
      <c r="D220" s="99">
        <v>642</v>
      </c>
      <c r="E220" s="99">
        <v>122</v>
      </c>
      <c r="F220" s="99">
        <v>764</v>
      </c>
      <c r="G220" s="99">
        <v>920</v>
      </c>
    </row>
    <row r="221" spans="1:7" ht="15">
      <c r="A221" s="111" t="s">
        <v>823</v>
      </c>
      <c r="B221" s="100" t="s">
        <v>717</v>
      </c>
      <c r="C221" s="98" t="s">
        <v>235</v>
      </c>
      <c r="D221" s="99">
        <v>612</v>
      </c>
      <c r="E221" s="99">
        <f t="shared" si="7"/>
        <v>116.28</v>
      </c>
      <c r="F221" s="99">
        <f t="shared" si="8"/>
        <v>728.28</v>
      </c>
      <c r="G221" s="99">
        <v>870</v>
      </c>
    </row>
    <row r="222" spans="1:7" ht="15">
      <c r="A222" s="111" t="s">
        <v>825</v>
      </c>
      <c r="B222" s="100" t="s">
        <v>713</v>
      </c>
      <c r="C222" s="98" t="s">
        <v>235</v>
      </c>
      <c r="D222" s="99">
        <v>5690</v>
      </c>
      <c r="E222" s="99">
        <f t="shared" si="7"/>
        <v>1081.1</v>
      </c>
      <c r="F222" s="99">
        <f t="shared" si="8"/>
        <v>6771.1</v>
      </c>
      <c r="G222" s="99">
        <v>7670</v>
      </c>
    </row>
    <row r="223" spans="1:7" ht="15">
      <c r="A223" s="111" t="s">
        <v>826</v>
      </c>
      <c r="B223" s="100" t="s">
        <v>713</v>
      </c>
      <c r="C223" s="98" t="s">
        <v>235</v>
      </c>
      <c r="D223" s="99">
        <v>2608</v>
      </c>
      <c r="E223" s="99">
        <v>495</v>
      </c>
      <c r="F223" s="99">
        <f t="shared" si="8"/>
        <v>3103</v>
      </c>
      <c r="G223" s="106">
        <v>3680</v>
      </c>
    </row>
    <row r="224" spans="1:7" ht="15">
      <c r="A224" s="183" t="s">
        <v>827</v>
      </c>
      <c r="B224" s="184"/>
      <c r="C224" s="184"/>
      <c r="D224" s="184"/>
      <c r="E224" s="184"/>
      <c r="F224" s="184"/>
      <c r="G224" s="184"/>
    </row>
    <row r="225" spans="1:7" ht="15">
      <c r="A225" s="111" t="s">
        <v>828</v>
      </c>
      <c r="B225" s="100" t="s">
        <v>815</v>
      </c>
      <c r="C225" s="98" t="s">
        <v>235</v>
      </c>
      <c r="D225" s="107">
        <v>888</v>
      </c>
      <c r="E225" s="99">
        <f>D225*0.19</f>
        <v>168.72</v>
      </c>
      <c r="F225" s="99">
        <f>D225+E225</f>
        <v>1056.72</v>
      </c>
      <c r="G225" s="99">
        <v>1230</v>
      </c>
    </row>
    <row r="226" spans="1:7" ht="15">
      <c r="A226" s="111" t="s">
        <v>829</v>
      </c>
      <c r="B226" s="100" t="s">
        <v>815</v>
      </c>
      <c r="C226" s="98" t="s">
        <v>235</v>
      </c>
      <c r="D226" s="107">
        <f>+D225</f>
        <v>888</v>
      </c>
      <c r="E226" s="99">
        <f>D226*0.19</f>
        <v>168.72</v>
      </c>
      <c r="F226" s="99">
        <f aca="true" t="shared" si="9" ref="F226:F233">D226+E226</f>
        <v>1056.72</v>
      </c>
      <c r="G226" s="99">
        <f>+G225</f>
        <v>1230</v>
      </c>
    </row>
    <row r="227" spans="1:7" ht="15">
      <c r="A227" s="111" t="s">
        <v>830</v>
      </c>
      <c r="B227" s="100" t="s">
        <v>815</v>
      </c>
      <c r="C227" s="98" t="s">
        <v>235</v>
      </c>
      <c r="D227" s="107">
        <f>+D225</f>
        <v>888</v>
      </c>
      <c r="E227" s="99">
        <f aca="true" t="shared" si="10" ref="E227:E233">D227*0.19</f>
        <v>168.72</v>
      </c>
      <c r="F227" s="99">
        <f t="shared" si="9"/>
        <v>1056.72</v>
      </c>
      <c r="G227" s="99">
        <f>+G225</f>
        <v>1230</v>
      </c>
    </row>
    <row r="228" spans="1:7" ht="15">
      <c r="A228" s="111" t="s">
        <v>831</v>
      </c>
      <c r="B228" s="100" t="s">
        <v>815</v>
      </c>
      <c r="C228" s="98" t="s">
        <v>235</v>
      </c>
      <c r="D228" s="107">
        <f>+D225</f>
        <v>888</v>
      </c>
      <c r="E228" s="99">
        <f t="shared" si="10"/>
        <v>168.72</v>
      </c>
      <c r="F228" s="99">
        <f t="shared" si="9"/>
        <v>1056.72</v>
      </c>
      <c r="G228" s="99">
        <f>+G225</f>
        <v>1230</v>
      </c>
    </row>
    <row r="229" spans="1:7" ht="15">
      <c r="A229" s="111" t="s">
        <v>832</v>
      </c>
      <c r="B229" s="100" t="s">
        <v>815</v>
      </c>
      <c r="C229" s="98" t="s">
        <v>235</v>
      </c>
      <c r="D229" s="107">
        <f>+D225</f>
        <v>888</v>
      </c>
      <c r="E229" s="99">
        <f t="shared" si="10"/>
        <v>168.72</v>
      </c>
      <c r="F229" s="99">
        <f t="shared" si="9"/>
        <v>1056.72</v>
      </c>
      <c r="G229" s="99">
        <f>+G225</f>
        <v>1230</v>
      </c>
    </row>
    <row r="230" spans="1:7" ht="15">
      <c r="A230" s="111" t="s">
        <v>833</v>
      </c>
      <c r="B230" s="100" t="s">
        <v>815</v>
      </c>
      <c r="C230" s="98" t="s">
        <v>235</v>
      </c>
      <c r="D230" s="107">
        <f>+D225</f>
        <v>888</v>
      </c>
      <c r="E230" s="99">
        <f t="shared" si="10"/>
        <v>168.72</v>
      </c>
      <c r="F230" s="99">
        <f t="shared" si="9"/>
        <v>1056.72</v>
      </c>
      <c r="G230" s="99">
        <f>+G225</f>
        <v>1230</v>
      </c>
    </row>
    <row r="231" spans="1:7" ht="15">
      <c r="A231" s="111" t="s">
        <v>834</v>
      </c>
      <c r="B231" s="100" t="s">
        <v>815</v>
      </c>
      <c r="C231" s="98" t="s">
        <v>235</v>
      </c>
      <c r="D231" s="107">
        <f>+D225</f>
        <v>888</v>
      </c>
      <c r="E231" s="99">
        <f t="shared" si="10"/>
        <v>168.72</v>
      </c>
      <c r="F231" s="99">
        <f t="shared" si="9"/>
        <v>1056.72</v>
      </c>
      <c r="G231" s="99">
        <f>+G225</f>
        <v>1230</v>
      </c>
    </row>
    <row r="232" spans="1:7" ht="15">
      <c r="A232" s="111" t="s">
        <v>835</v>
      </c>
      <c r="B232" s="100" t="s">
        <v>815</v>
      </c>
      <c r="C232" s="98" t="s">
        <v>235</v>
      </c>
      <c r="D232" s="107">
        <f>+D225</f>
        <v>888</v>
      </c>
      <c r="E232" s="99">
        <f t="shared" si="10"/>
        <v>168.72</v>
      </c>
      <c r="F232" s="99">
        <f t="shared" si="9"/>
        <v>1056.72</v>
      </c>
      <c r="G232" s="99">
        <f>+G225</f>
        <v>1230</v>
      </c>
    </row>
    <row r="233" spans="1:7" ht="15">
      <c r="A233" s="111" t="s">
        <v>836</v>
      </c>
      <c r="B233" s="100" t="s">
        <v>815</v>
      </c>
      <c r="C233" s="98" t="s">
        <v>726</v>
      </c>
      <c r="D233" s="107">
        <f>+D231</f>
        <v>888</v>
      </c>
      <c r="E233" s="99">
        <f t="shared" si="10"/>
        <v>168.72</v>
      </c>
      <c r="F233" s="99">
        <f t="shared" si="9"/>
        <v>1056.72</v>
      </c>
      <c r="G233" s="107">
        <f>+G231</f>
        <v>1230</v>
      </c>
    </row>
    <row r="234" spans="1:7" ht="15">
      <c r="A234" s="183" t="s">
        <v>837</v>
      </c>
      <c r="B234" s="184"/>
      <c r="C234" s="184"/>
      <c r="D234" s="184"/>
      <c r="E234" s="184"/>
      <c r="F234" s="184"/>
      <c r="G234" s="184"/>
    </row>
    <row r="235" spans="1:7" ht="15">
      <c r="A235" s="111" t="s">
        <v>838</v>
      </c>
      <c r="B235" s="100" t="s">
        <v>839</v>
      </c>
      <c r="C235" s="113" t="s">
        <v>721</v>
      </c>
      <c r="D235" s="99">
        <f>D236*6</f>
        <v>3258</v>
      </c>
      <c r="E235" s="99">
        <f>D235*0.19</f>
        <v>619.02</v>
      </c>
      <c r="F235" s="99">
        <f aca="true" t="shared" si="11" ref="F235:F246">D235+E235</f>
        <v>3877.02</v>
      </c>
      <c r="G235" s="99">
        <f>770*6</f>
        <v>4620</v>
      </c>
    </row>
    <row r="236" spans="1:7" ht="15">
      <c r="A236" s="111" t="s">
        <v>840</v>
      </c>
      <c r="B236" s="100" t="s">
        <v>841</v>
      </c>
      <c r="C236" s="113" t="s">
        <v>235</v>
      </c>
      <c r="D236" s="99">
        <v>543</v>
      </c>
      <c r="E236" s="99">
        <f>D236*0.19</f>
        <v>103.17</v>
      </c>
      <c r="F236" s="99">
        <f t="shared" si="11"/>
        <v>646.17</v>
      </c>
      <c r="G236" s="99">
        <v>770</v>
      </c>
    </row>
    <row r="237" spans="1:7" ht="15">
      <c r="A237" s="111" t="s">
        <v>842</v>
      </c>
      <c r="B237" s="100" t="s">
        <v>843</v>
      </c>
      <c r="C237" s="113" t="s">
        <v>235</v>
      </c>
      <c r="D237" s="99">
        <v>2802</v>
      </c>
      <c r="E237" s="99">
        <f aca="true" t="shared" si="12" ref="E237:E246">D237*0.19</f>
        <v>532.38</v>
      </c>
      <c r="F237" s="99">
        <f t="shared" si="11"/>
        <v>3334.38</v>
      </c>
      <c r="G237" s="99">
        <v>3940</v>
      </c>
    </row>
    <row r="238" spans="1:7" ht="15">
      <c r="A238" s="111" t="s">
        <v>844</v>
      </c>
      <c r="B238" s="100" t="s">
        <v>843</v>
      </c>
      <c r="C238" s="113" t="s">
        <v>235</v>
      </c>
      <c r="D238" s="99">
        <f>+D237</f>
        <v>2802</v>
      </c>
      <c r="E238" s="99">
        <f t="shared" si="12"/>
        <v>532.38</v>
      </c>
      <c r="F238" s="99">
        <f t="shared" si="11"/>
        <v>3334.38</v>
      </c>
      <c r="G238" s="99">
        <v>3940</v>
      </c>
    </row>
    <row r="239" spans="1:7" ht="15">
      <c r="A239" s="111" t="s">
        <v>845</v>
      </c>
      <c r="B239" s="100" t="s">
        <v>846</v>
      </c>
      <c r="C239" s="113" t="s">
        <v>235</v>
      </c>
      <c r="D239" s="99">
        <v>5690</v>
      </c>
      <c r="E239" s="99">
        <f t="shared" si="12"/>
        <v>1081.1</v>
      </c>
      <c r="F239" s="99">
        <f t="shared" si="11"/>
        <v>6771.1</v>
      </c>
      <c r="G239" s="99">
        <v>7670</v>
      </c>
    </row>
    <row r="240" spans="1:7" ht="15">
      <c r="A240" s="111" t="s">
        <v>847</v>
      </c>
      <c r="B240" s="100" t="s">
        <v>843</v>
      </c>
      <c r="C240" s="113" t="s">
        <v>235</v>
      </c>
      <c r="D240" s="99">
        <f>+D237</f>
        <v>2802</v>
      </c>
      <c r="E240" s="99">
        <f t="shared" si="12"/>
        <v>532.38</v>
      </c>
      <c r="F240" s="99">
        <f t="shared" si="11"/>
        <v>3334.38</v>
      </c>
      <c r="G240" s="99">
        <v>3940</v>
      </c>
    </row>
    <row r="241" spans="1:7" ht="15">
      <c r="A241" s="111" t="s">
        <v>848</v>
      </c>
      <c r="B241" s="100" t="s">
        <v>843</v>
      </c>
      <c r="C241" s="113" t="s">
        <v>235</v>
      </c>
      <c r="D241" s="99">
        <v>6034</v>
      </c>
      <c r="E241" s="99">
        <v>1146</v>
      </c>
      <c r="F241" s="99">
        <v>7180</v>
      </c>
      <c r="G241" s="99">
        <v>8180</v>
      </c>
    </row>
    <row r="242" spans="1:7" ht="15">
      <c r="A242" s="111" t="s">
        <v>849</v>
      </c>
      <c r="B242" s="100">
        <v>2000</v>
      </c>
      <c r="C242" s="113" t="s">
        <v>235</v>
      </c>
      <c r="D242" s="99">
        <v>6638</v>
      </c>
      <c r="E242" s="99">
        <v>1261</v>
      </c>
      <c r="F242" s="99">
        <v>7900</v>
      </c>
      <c r="G242" s="99">
        <v>7900</v>
      </c>
    </row>
    <row r="243" spans="1:7" ht="15">
      <c r="A243" s="111" t="s">
        <v>850</v>
      </c>
      <c r="B243" s="100">
        <v>2000</v>
      </c>
      <c r="C243" s="113" t="s">
        <v>235</v>
      </c>
      <c r="D243" s="99">
        <v>5819</v>
      </c>
      <c r="E243" s="99">
        <v>1106</v>
      </c>
      <c r="F243" s="99">
        <v>6925</v>
      </c>
      <c r="G243" s="99">
        <v>6925</v>
      </c>
    </row>
    <row r="244" spans="1:7" ht="15">
      <c r="A244" s="111" t="s">
        <v>851</v>
      </c>
      <c r="B244" s="100" t="s">
        <v>782</v>
      </c>
      <c r="C244" s="113" t="s">
        <v>235</v>
      </c>
      <c r="D244" s="99">
        <v>517</v>
      </c>
      <c r="E244" s="99">
        <f t="shared" si="12"/>
        <v>98.23</v>
      </c>
      <c r="F244" s="99">
        <f t="shared" si="11"/>
        <v>615.23</v>
      </c>
      <c r="G244" s="99">
        <v>720</v>
      </c>
    </row>
    <row r="245" spans="1:7" ht="15">
      <c r="A245" s="111" t="s">
        <v>852</v>
      </c>
      <c r="B245" s="100" t="s">
        <v>782</v>
      </c>
      <c r="C245" s="113" t="s">
        <v>235</v>
      </c>
      <c r="D245" s="99">
        <f>+D244</f>
        <v>517</v>
      </c>
      <c r="E245" s="99">
        <f t="shared" si="12"/>
        <v>98.23</v>
      </c>
      <c r="F245" s="99">
        <f t="shared" si="11"/>
        <v>615.23</v>
      </c>
      <c r="G245" s="99">
        <v>720</v>
      </c>
    </row>
    <row r="246" spans="1:7" ht="15">
      <c r="A246" s="111" t="s">
        <v>853</v>
      </c>
      <c r="B246" s="100" t="s">
        <v>782</v>
      </c>
      <c r="C246" s="113" t="s">
        <v>235</v>
      </c>
      <c r="D246" s="99">
        <f>+D244</f>
        <v>517</v>
      </c>
      <c r="E246" s="99">
        <f t="shared" si="12"/>
        <v>98.23</v>
      </c>
      <c r="F246" s="99">
        <f t="shared" si="11"/>
        <v>615.23</v>
      </c>
      <c r="G246" s="106">
        <v>720</v>
      </c>
    </row>
    <row r="247" spans="1:7" ht="15">
      <c r="A247" s="111" t="s">
        <v>854</v>
      </c>
      <c r="B247" s="100" t="s">
        <v>782</v>
      </c>
      <c r="C247" s="113" t="s">
        <v>798</v>
      </c>
      <c r="D247" s="99">
        <f>+D244*5</f>
        <v>2585</v>
      </c>
      <c r="E247" s="99">
        <f>D247*0.19</f>
        <v>491.15000000000003</v>
      </c>
      <c r="F247" s="99">
        <f>D247+E247</f>
        <v>3076.15</v>
      </c>
      <c r="G247" s="106">
        <f>G246*5</f>
        <v>3600</v>
      </c>
    </row>
    <row r="248" spans="1:7" ht="15">
      <c r="A248" s="183" t="s">
        <v>855</v>
      </c>
      <c r="B248" s="184"/>
      <c r="C248" s="184"/>
      <c r="D248" s="184"/>
      <c r="E248" s="184"/>
      <c r="F248" s="184"/>
      <c r="G248" s="184"/>
    </row>
    <row r="249" spans="1:7" ht="15">
      <c r="A249" s="111" t="s">
        <v>856</v>
      </c>
      <c r="B249" s="100" t="s">
        <v>857</v>
      </c>
      <c r="C249" s="113" t="s">
        <v>235</v>
      </c>
      <c r="D249" s="99">
        <v>850</v>
      </c>
      <c r="E249" s="99"/>
      <c r="F249" s="99">
        <f>D249+E249</f>
        <v>850</v>
      </c>
      <c r="G249" s="99">
        <v>1000</v>
      </c>
    </row>
    <row r="250" spans="1:7" ht="15">
      <c r="A250" s="111" t="s">
        <v>858</v>
      </c>
      <c r="B250" s="100" t="s">
        <v>859</v>
      </c>
      <c r="C250" s="113" t="s">
        <v>235</v>
      </c>
      <c r="D250" s="99">
        <v>26000</v>
      </c>
      <c r="E250" s="99"/>
      <c r="F250" s="99">
        <f>D250+E250</f>
        <v>26000</v>
      </c>
      <c r="G250" s="99">
        <v>29000</v>
      </c>
    </row>
    <row r="251" spans="1:7" ht="15">
      <c r="A251" s="114" t="s">
        <v>856</v>
      </c>
      <c r="B251" s="115" t="s">
        <v>860</v>
      </c>
      <c r="C251" s="116" t="s">
        <v>235</v>
      </c>
      <c r="D251" s="117">
        <v>62000</v>
      </c>
      <c r="E251" s="117"/>
      <c r="F251" s="117">
        <f>D251+E251</f>
        <v>62000</v>
      </c>
      <c r="G251" s="106">
        <v>70000</v>
      </c>
    </row>
    <row r="252" spans="1:7" ht="15">
      <c r="A252" s="183" t="s">
        <v>861</v>
      </c>
      <c r="B252" s="184"/>
      <c r="C252" s="184"/>
      <c r="D252" s="184"/>
      <c r="E252" s="184"/>
      <c r="F252" s="184"/>
      <c r="G252" s="184"/>
    </row>
    <row r="253" spans="1:7" ht="15">
      <c r="A253" s="96" t="s">
        <v>862</v>
      </c>
      <c r="B253" s="100" t="s">
        <v>863</v>
      </c>
      <c r="C253" s="118" t="s">
        <v>235</v>
      </c>
      <c r="D253" s="118">
        <v>2200</v>
      </c>
      <c r="E253" s="118"/>
      <c r="F253" s="118">
        <f>+D253</f>
        <v>2200</v>
      </c>
      <c r="G253" s="99">
        <v>2550</v>
      </c>
    </row>
    <row r="254" spans="1:7" ht="15">
      <c r="A254" s="96" t="s">
        <v>864</v>
      </c>
      <c r="B254" s="100" t="s">
        <v>865</v>
      </c>
      <c r="C254" s="118" t="s">
        <v>235</v>
      </c>
      <c r="D254" s="118">
        <v>4300</v>
      </c>
      <c r="E254" s="118"/>
      <c r="F254" s="118">
        <f>+D254</f>
        <v>4300</v>
      </c>
      <c r="G254" s="99">
        <v>4850</v>
      </c>
    </row>
    <row r="255" spans="1:7" ht="15">
      <c r="A255" s="96" t="s">
        <v>862</v>
      </c>
      <c r="B255" s="100" t="s">
        <v>866</v>
      </c>
      <c r="C255" s="136" t="s">
        <v>235</v>
      </c>
      <c r="D255" s="137">
        <v>4250</v>
      </c>
      <c r="E255" s="137"/>
      <c r="F255" s="118">
        <f>+D255</f>
        <v>4250</v>
      </c>
      <c r="G255" s="99">
        <v>4900</v>
      </c>
    </row>
    <row r="256" spans="1:7" ht="15">
      <c r="A256" s="96" t="s">
        <v>862</v>
      </c>
      <c r="B256" s="100" t="s">
        <v>867</v>
      </c>
      <c r="C256" s="136" t="s">
        <v>235</v>
      </c>
      <c r="D256" s="137">
        <v>6250</v>
      </c>
      <c r="E256" s="137"/>
      <c r="F256" s="118">
        <f>+D256</f>
        <v>6250</v>
      </c>
      <c r="G256" s="99">
        <v>7150</v>
      </c>
    </row>
    <row r="257" spans="1:7" ht="15">
      <c r="A257" s="96" t="s">
        <v>868</v>
      </c>
      <c r="B257" s="100" t="s">
        <v>866</v>
      </c>
      <c r="C257" s="136" t="s">
        <v>235</v>
      </c>
      <c r="D257" s="137">
        <v>4380</v>
      </c>
      <c r="E257" s="137"/>
      <c r="F257" s="118">
        <v>4380</v>
      </c>
      <c r="G257" s="99">
        <v>5000</v>
      </c>
    </row>
    <row r="258" spans="1:7" ht="15">
      <c r="A258" s="96" t="s">
        <v>864</v>
      </c>
      <c r="B258" s="100" t="s">
        <v>869</v>
      </c>
      <c r="C258" s="136" t="s">
        <v>235</v>
      </c>
      <c r="D258" s="137">
        <v>4500</v>
      </c>
      <c r="E258" s="137"/>
      <c r="F258" s="118">
        <v>4500</v>
      </c>
      <c r="G258" s="99">
        <v>5100</v>
      </c>
    </row>
    <row r="259" spans="1:7" ht="15">
      <c r="A259" s="96" t="s">
        <v>230</v>
      </c>
      <c r="B259" s="100" t="s">
        <v>870</v>
      </c>
      <c r="C259" s="136" t="s">
        <v>235</v>
      </c>
      <c r="D259" s="137">
        <v>3920</v>
      </c>
      <c r="E259" s="137"/>
      <c r="F259" s="118">
        <v>3920</v>
      </c>
      <c r="G259" s="99">
        <v>4500</v>
      </c>
    </row>
    <row r="260" spans="1:7" ht="15">
      <c r="A260" s="108"/>
      <c r="B260" s="34"/>
      <c r="C260" s="138"/>
      <c r="D260" s="139"/>
      <c r="E260" s="139"/>
      <c r="F260" s="119"/>
      <c r="G260" s="110"/>
    </row>
    <row r="261" spans="1:7" ht="15">
      <c r="A261" s="108"/>
      <c r="B261" s="34"/>
      <c r="C261" s="138"/>
      <c r="D261" s="139"/>
      <c r="E261" s="139"/>
      <c r="F261" s="119"/>
      <c r="G261" s="110"/>
    </row>
    <row r="262" spans="1:7" ht="15">
      <c r="A262" s="108"/>
      <c r="B262" s="34"/>
      <c r="C262" s="138"/>
      <c r="D262" s="139"/>
      <c r="E262" s="139"/>
      <c r="F262" s="119"/>
      <c r="G262" s="110"/>
    </row>
    <row r="263" spans="1:7" ht="15">
      <c r="A263" s="108"/>
      <c r="B263" s="34"/>
      <c r="C263" s="138"/>
      <c r="D263" s="139"/>
      <c r="E263" s="139"/>
      <c r="F263" s="119"/>
      <c r="G263" s="110"/>
    </row>
    <row r="264" spans="1:7" ht="15">
      <c r="A264" s="108"/>
      <c r="B264" s="34"/>
      <c r="C264" s="138"/>
      <c r="D264" s="139"/>
      <c r="E264" s="139"/>
      <c r="F264" s="119"/>
      <c r="G264" s="110"/>
    </row>
    <row r="265" spans="1:7" ht="15">
      <c r="A265" s="108"/>
      <c r="B265" s="34"/>
      <c r="C265" s="138"/>
      <c r="D265" s="139"/>
      <c r="E265" s="139"/>
      <c r="F265" s="119"/>
      <c r="G265" s="110"/>
    </row>
    <row r="266" spans="1:7" ht="15">
      <c r="A266" s="108"/>
      <c r="B266" s="34"/>
      <c r="C266" s="138"/>
      <c r="D266" s="139"/>
      <c r="E266" s="139"/>
      <c r="F266" s="119"/>
      <c r="G266" s="110"/>
    </row>
    <row r="267" spans="1:7" ht="15">
      <c r="A267" s="108"/>
      <c r="B267" s="34"/>
      <c r="C267" s="138"/>
      <c r="D267" s="139"/>
      <c r="E267" s="139"/>
      <c r="F267" s="119"/>
      <c r="G267" s="110"/>
    </row>
    <row r="268" spans="1:7" ht="15">
      <c r="A268" s="108"/>
      <c r="B268" s="34"/>
      <c r="C268" s="138"/>
      <c r="D268" s="139"/>
      <c r="E268" s="139"/>
      <c r="F268" s="119"/>
      <c r="G268" s="110"/>
    </row>
    <row r="269" spans="1:7" ht="15">
      <c r="A269" s="108"/>
      <c r="B269" s="34"/>
      <c r="C269" s="138"/>
      <c r="D269" s="139"/>
      <c r="E269" s="139"/>
      <c r="F269" s="119"/>
      <c r="G269" s="110"/>
    </row>
    <row r="270" spans="1:7" ht="15">
      <c r="A270" s="108"/>
      <c r="B270" s="34"/>
      <c r="C270" s="138"/>
      <c r="D270" s="139"/>
      <c r="E270" s="139"/>
      <c r="F270" s="119"/>
      <c r="G270" s="110"/>
    </row>
    <row r="271" spans="1:7" ht="15">
      <c r="A271" s="108"/>
      <c r="B271" s="34"/>
      <c r="C271" s="138"/>
      <c r="D271" s="139"/>
      <c r="E271" s="139"/>
      <c r="F271" s="119"/>
      <c r="G271" s="110"/>
    </row>
    <row r="272" spans="1:7" ht="15">
      <c r="A272" s="108"/>
      <c r="B272" s="34"/>
      <c r="C272" s="138"/>
      <c r="D272" s="139"/>
      <c r="E272" s="139"/>
      <c r="F272" s="119"/>
      <c r="G272" s="110"/>
    </row>
    <row r="273" spans="1:7" ht="15">
      <c r="A273" s="185" t="s">
        <v>871</v>
      </c>
      <c r="B273" s="185"/>
      <c r="C273" s="185"/>
      <c r="D273" s="185"/>
      <c r="E273" s="185"/>
      <c r="F273" s="185"/>
      <c r="G273" s="185"/>
    </row>
    <row r="274" spans="1:7" ht="15">
      <c r="A274" s="96" t="s">
        <v>872</v>
      </c>
      <c r="B274" s="100" t="s">
        <v>712</v>
      </c>
      <c r="C274" s="113" t="s">
        <v>235</v>
      </c>
      <c r="D274" s="99">
        <v>3276</v>
      </c>
      <c r="E274" s="99">
        <v>623</v>
      </c>
      <c r="F274" s="99">
        <f aca="true" t="shared" si="13" ref="F274:F286">D274+E274</f>
        <v>3899</v>
      </c>
      <c r="G274" s="99">
        <v>4600</v>
      </c>
    </row>
    <row r="275" spans="1:7" ht="15">
      <c r="A275" s="96" t="s">
        <v>873</v>
      </c>
      <c r="B275" s="100" t="s">
        <v>712</v>
      </c>
      <c r="C275" s="113" t="s">
        <v>235</v>
      </c>
      <c r="D275" s="99">
        <v>3276</v>
      </c>
      <c r="E275" s="99">
        <v>623</v>
      </c>
      <c r="F275" s="99">
        <f t="shared" si="13"/>
        <v>3899</v>
      </c>
      <c r="G275" s="99">
        <v>4600</v>
      </c>
    </row>
    <row r="276" spans="1:7" ht="15">
      <c r="A276" s="96" t="s">
        <v>874</v>
      </c>
      <c r="B276" s="100" t="s">
        <v>712</v>
      </c>
      <c r="C276" s="113" t="s">
        <v>235</v>
      </c>
      <c r="D276" s="99">
        <v>3276</v>
      </c>
      <c r="E276" s="99">
        <v>623</v>
      </c>
      <c r="F276" s="99">
        <f t="shared" si="13"/>
        <v>3899</v>
      </c>
      <c r="G276" s="99">
        <v>4600</v>
      </c>
    </row>
    <row r="277" spans="1:7" ht="15">
      <c r="A277" s="96" t="s">
        <v>875</v>
      </c>
      <c r="B277" s="100" t="s">
        <v>712</v>
      </c>
      <c r="C277" s="113" t="s">
        <v>235</v>
      </c>
      <c r="D277" s="99">
        <v>3276</v>
      </c>
      <c r="E277" s="99">
        <v>623</v>
      </c>
      <c r="F277" s="99">
        <f t="shared" si="13"/>
        <v>3899</v>
      </c>
      <c r="G277" s="99">
        <v>4600</v>
      </c>
    </row>
    <row r="278" spans="1:7" ht="15">
      <c r="A278" s="111" t="s">
        <v>876</v>
      </c>
      <c r="B278" s="100" t="s">
        <v>712</v>
      </c>
      <c r="C278" s="113" t="s">
        <v>235</v>
      </c>
      <c r="D278" s="99">
        <v>3276</v>
      </c>
      <c r="E278" s="99">
        <v>623</v>
      </c>
      <c r="F278" s="99">
        <f t="shared" si="13"/>
        <v>3899</v>
      </c>
      <c r="G278" s="99">
        <v>4600</v>
      </c>
    </row>
    <row r="279" spans="1:7" ht="15">
      <c r="A279" s="111" t="s">
        <v>873</v>
      </c>
      <c r="B279" s="100" t="s">
        <v>746</v>
      </c>
      <c r="C279" s="113" t="s">
        <v>235</v>
      </c>
      <c r="D279" s="99">
        <v>1810</v>
      </c>
      <c r="E279" s="99">
        <f aca="true" t="shared" si="14" ref="E279:E286">+D279*19%</f>
        <v>343.9</v>
      </c>
      <c r="F279" s="99">
        <f t="shared" si="13"/>
        <v>2153.9</v>
      </c>
      <c r="G279" s="99">
        <v>2550</v>
      </c>
    </row>
    <row r="280" spans="1:7" ht="15">
      <c r="A280" s="111" t="s">
        <v>874</v>
      </c>
      <c r="B280" s="100" t="s">
        <v>746</v>
      </c>
      <c r="C280" s="113" t="s">
        <v>235</v>
      </c>
      <c r="D280" s="99">
        <v>1810</v>
      </c>
      <c r="E280" s="99">
        <f t="shared" si="14"/>
        <v>343.9</v>
      </c>
      <c r="F280" s="99">
        <f t="shared" si="13"/>
        <v>2153.9</v>
      </c>
      <c r="G280" s="99">
        <v>2550</v>
      </c>
    </row>
    <row r="281" spans="1:7" ht="15">
      <c r="A281" s="111" t="s">
        <v>876</v>
      </c>
      <c r="B281" s="100" t="s">
        <v>746</v>
      </c>
      <c r="C281" s="113" t="s">
        <v>235</v>
      </c>
      <c r="D281" s="99">
        <v>1810</v>
      </c>
      <c r="E281" s="99">
        <f t="shared" si="14"/>
        <v>343.9</v>
      </c>
      <c r="F281" s="99">
        <f t="shared" si="13"/>
        <v>2153.9</v>
      </c>
      <c r="G281" s="99">
        <v>2550</v>
      </c>
    </row>
    <row r="282" spans="1:7" ht="15">
      <c r="A282" s="111" t="s">
        <v>872</v>
      </c>
      <c r="B282" s="100" t="s">
        <v>877</v>
      </c>
      <c r="C282" s="113" t="s">
        <v>235</v>
      </c>
      <c r="D282" s="99">
        <v>7328</v>
      </c>
      <c r="E282" s="99">
        <f t="shared" si="14"/>
        <v>1392.32</v>
      </c>
      <c r="F282" s="99">
        <f t="shared" si="13"/>
        <v>8720.32</v>
      </c>
      <c r="G282" s="99">
        <v>10200</v>
      </c>
    </row>
    <row r="283" spans="1:7" ht="15">
      <c r="A283" s="111" t="s">
        <v>873</v>
      </c>
      <c r="B283" s="100" t="s">
        <v>877</v>
      </c>
      <c r="C283" s="113" t="s">
        <v>235</v>
      </c>
      <c r="D283" s="99">
        <v>7328</v>
      </c>
      <c r="E283" s="99">
        <f t="shared" si="14"/>
        <v>1392.32</v>
      </c>
      <c r="F283" s="99">
        <f t="shared" si="13"/>
        <v>8720.32</v>
      </c>
      <c r="G283" s="99">
        <v>10200</v>
      </c>
    </row>
    <row r="284" spans="1:7" ht="15">
      <c r="A284" s="111" t="s">
        <v>874</v>
      </c>
      <c r="B284" s="100" t="s">
        <v>877</v>
      </c>
      <c r="C284" s="113" t="s">
        <v>235</v>
      </c>
      <c r="D284" s="99">
        <v>7328</v>
      </c>
      <c r="E284" s="99">
        <f t="shared" si="14"/>
        <v>1392.32</v>
      </c>
      <c r="F284" s="99">
        <f t="shared" si="13"/>
        <v>8720.32</v>
      </c>
      <c r="G284" s="99">
        <v>10200</v>
      </c>
    </row>
    <row r="285" spans="1:7" ht="15">
      <c r="A285" s="111" t="s">
        <v>875</v>
      </c>
      <c r="B285" s="100" t="s">
        <v>877</v>
      </c>
      <c r="C285" s="113" t="s">
        <v>235</v>
      </c>
      <c r="D285" s="99">
        <v>7328</v>
      </c>
      <c r="E285" s="99">
        <f t="shared" si="14"/>
        <v>1392.32</v>
      </c>
      <c r="F285" s="99">
        <f t="shared" si="13"/>
        <v>8720.32</v>
      </c>
      <c r="G285" s="99">
        <v>10200</v>
      </c>
    </row>
    <row r="286" spans="1:7" ht="15">
      <c r="A286" s="111" t="s">
        <v>876</v>
      </c>
      <c r="B286" s="100" t="s">
        <v>877</v>
      </c>
      <c r="C286" s="113" t="s">
        <v>235</v>
      </c>
      <c r="D286" s="99">
        <v>7328</v>
      </c>
      <c r="E286" s="99">
        <f t="shared" si="14"/>
        <v>1392.32</v>
      </c>
      <c r="F286" s="99">
        <f t="shared" si="13"/>
        <v>8720.32</v>
      </c>
      <c r="G286" s="99">
        <v>10200</v>
      </c>
    </row>
    <row r="287" spans="1:7" ht="15">
      <c r="A287" s="120"/>
      <c r="B287" s="120"/>
      <c r="C287" s="121"/>
      <c r="D287" s="122"/>
      <c r="E287" s="122"/>
      <c r="F287" s="122"/>
      <c r="G287" s="122"/>
    </row>
    <row r="288" spans="1:7" ht="15">
      <c r="A288" s="183" t="s">
        <v>878</v>
      </c>
      <c r="B288" s="184"/>
      <c r="C288" s="184"/>
      <c r="D288" s="184"/>
      <c r="E288" s="184"/>
      <c r="F288" s="184"/>
      <c r="G288" s="184"/>
    </row>
    <row r="289" spans="1:7" ht="15">
      <c r="A289" s="111" t="s">
        <v>879</v>
      </c>
      <c r="B289" s="100" t="s">
        <v>711</v>
      </c>
      <c r="C289" s="113" t="s">
        <v>235</v>
      </c>
      <c r="D289" s="99">
        <v>3800</v>
      </c>
      <c r="E289" s="99"/>
      <c r="F289" s="99">
        <f aca="true" t="shared" si="15" ref="F289:F297">D289+E289</f>
        <v>3800</v>
      </c>
      <c r="G289" s="99">
        <v>5000</v>
      </c>
    </row>
    <row r="290" spans="1:7" ht="15">
      <c r="A290" s="111" t="s">
        <v>880</v>
      </c>
      <c r="B290" s="100" t="s">
        <v>711</v>
      </c>
      <c r="C290" s="113" t="s">
        <v>881</v>
      </c>
      <c r="D290" s="99">
        <v>16500</v>
      </c>
      <c r="E290" s="99"/>
      <c r="F290" s="99">
        <f t="shared" si="15"/>
        <v>16500</v>
      </c>
      <c r="G290" s="99">
        <v>20000</v>
      </c>
    </row>
    <row r="291" spans="1:7" ht="15">
      <c r="A291" s="111" t="s">
        <v>882</v>
      </c>
      <c r="B291" s="100" t="s">
        <v>711</v>
      </c>
      <c r="C291" s="113" t="s">
        <v>235</v>
      </c>
      <c r="D291" s="99">
        <v>4100</v>
      </c>
      <c r="E291" s="99"/>
      <c r="F291" s="99">
        <f t="shared" si="15"/>
        <v>4100</v>
      </c>
      <c r="G291" s="99">
        <v>5000</v>
      </c>
    </row>
    <row r="292" spans="1:7" ht="15">
      <c r="A292" s="111" t="s">
        <v>883</v>
      </c>
      <c r="B292" s="100" t="s">
        <v>711</v>
      </c>
      <c r="C292" s="113" t="s">
        <v>884</v>
      </c>
      <c r="D292" s="99">
        <v>99000</v>
      </c>
      <c r="E292" s="99"/>
      <c r="F292" s="99">
        <f t="shared" si="15"/>
        <v>99000</v>
      </c>
      <c r="G292" s="99">
        <v>120000</v>
      </c>
    </row>
    <row r="293" spans="1:7" ht="15">
      <c r="A293" s="96" t="s">
        <v>885</v>
      </c>
      <c r="B293" s="100" t="s">
        <v>711</v>
      </c>
      <c r="C293" s="113" t="s">
        <v>884</v>
      </c>
      <c r="D293" s="99">
        <v>91200</v>
      </c>
      <c r="E293" s="99"/>
      <c r="F293" s="99">
        <f t="shared" si="15"/>
        <v>91200</v>
      </c>
      <c r="G293" s="99">
        <v>120000</v>
      </c>
    </row>
    <row r="294" spans="1:7" ht="15">
      <c r="A294" s="96" t="s">
        <v>886</v>
      </c>
      <c r="B294" s="100" t="s">
        <v>711</v>
      </c>
      <c r="C294" s="113" t="s">
        <v>881</v>
      </c>
      <c r="D294" s="99">
        <v>15200</v>
      </c>
      <c r="E294" s="99"/>
      <c r="F294" s="99">
        <f t="shared" si="15"/>
        <v>15200</v>
      </c>
      <c r="G294" s="99">
        <v>20000</v>
      </c>
    </row>
    <row r="295" spans="1:7" ht="15">
      <c r="A295" s="96" t="s">
        <v>885</v>
      </c>
      <c r="B295" s="100" t="s">
        <v>711</v>
      </c>
      <c r="C295" s="113" t="s">
        <v>235</v>
      </c>
      <c r="D295" s="99">
        <v>3800</v>
      </c>
      <c r="E295" s="99"/>
      <c r="F295" s="99">
        <f t="shared" si="15"/>
        <v>3800</v>
      </c>
      <c r="G295" s="99">
        <v>5000</v>
      </c>
    </row>
    <row r="296" spans="1:7" ht="15">
      <c r="A296" s="96" t="s">
        <v>887</v>
      </c>
      <c r="B296" s="100" t="s">
        <v>711</v>
      </c>
      <c r="C296" s="113" t="s">
        <v>235</v>
      </c>
      <c r="D296" s="99">
        <v>15200</v>
      </c>
      <c r="E296" s="99"/>
      <c r="F296" s="99">
        <f t="shared" si="15"/>
        <v>15200</v>
      </c>
      <c r="G296" s="99">
        <v>20000</v>
      </c>
    </row>
    <row r="297" spans="1:7" ht="15">
      <c r="A297" s="96" t="s">
        <v>888</v>
      </c>
      <c r="B297" s="100" t="s">
        <v>889</v>
      </c>
      <c r="C297" s="113" t="s">
        <v>890</v>
      </c>
      <c r="D297" s="99">
        <v>91200</v>
      </c>
      <c r="E297" s="99"/>
      <c r="F297" s="99">
        <f t="shared" si="15"/>
        <v>91200</v>
      </c>
      <c r="G297" s="99">
        <v>120000</v>
      </c>
    </row>
    <row r="298" spans="1:7" ht="15">
      <c r="A298" s="96" t="s">
        <v>891</v>
      </c>
      <c r="B298" s="100" t="s">
        <v>889</v>
      </c>
      <c r="C298" s="113" t="s">
        <v>890</v>
      </c>
      <c r="D298" s="99">
        <v>86400</v>
      </c>
      <c r="E298" s="99"/>
      <c r="F298" s="99">
        <v>86400</v>
      </c>
      <c r="G298" s="99">
        <v>120000</v>
      </c>
    </row>
    <row r="299" spans="1:7" ht="15">
      <c r="A299" s="96" t="s">
        <v>892</v>
      </c>
      <c r="B299" s="100" t="s">
        <v>889</v>
      </c>
      <c r="C299" s="113" t="s">
        <v>890</v>
      </c>
      <c r="D299" s="99">
        <v>98400</v>
      </c>
      <c r="E299" s="99"/>
      <c r="F299" s="99">
        <v>98400</v>
      </c>
      <c r="G299" s="99">
        <v>120000</v>
      </c>
    </row>
    <row r="300" spans="1:7" ht="15">
      <c r="A300" s="96" t="s">
        <v>888</v>
      </c>
      <c r="B300" s="100" t="s">
        <v>893</v>
      </c>
      <c r="C300" s="113" t="s">
        <v>890</v>
      </c>
      <c r="D300" s="99">
        <v>118800</v>
      </c>
      <c r="E300" s="99"/>
      <c r="F300" s="99">
        <v>118800</v>
      </c>
      <c r="G300" s="99">
        <v>156000</v>
      </c>
    </row>
    <row r="301" spans="1:7" ht="15">
      <c r="A301" s="96" t="s">
        <v>894</v>
      </c>
      <c r="B301" s="100" t="s">
        <v>893</v>
      </c>
      <c r="C301" s="113" t="s">
        <v>235</v>
      </c>
      <c r="D301" s="99">
        <v>4950</v>
      </c>
      <c r="E301" s="99"/>
      <c r="F301" s="99">
        <v>4950</v>
      </c>
      <c r="G301" s="99">
        <v>6500</v>
      </c>
    </row>
    <row r="302" spans="1:7" ht="15">
      <c r="A302" s="96" t="s">
        <v>895</v>
      </c>
      <c r="B302" s="100" t="s">
        <v>896</v>
      </c>
      <c r="C302" s="113" t="s">
        <v>890</v>
      </c>
      <c r="D302" s="99">
        <v>112000</v>
      </c>
      <c r="E302" s="99"/>
      <c r="F302" s="99">
        <v>112000</v>
      </c>
      <c r="G302" s="99">
        <v>156000</v>
      </c>
    </row>
    <row r="303" spans="1:7" ht="15">
      <c r="A303" s="96" t="s">
        <v>897</v>
      </c>
      <c r="B303" s="100" t="s">
        <v>893</v>
      </c>
      <c r="C303" s="113" t="s">
        <v>884</v>
      </c>
      <c r="D303" s="99">
        <v>119000</v>
      </c>
      <c r="E303" s="99"/>
      <c r="F303" s="99">
        <v>119000</v>
      </c>
      <c r="G303" s="99">
        <v>156000</v>
      </c>
    </row>
    <row r="304" spans="1:7" ht="15">
      <c r="A304" s="96" t="s">
        <v>892</v>
      </c>
      <c r="B304" s="100" t="s">
        <v>893</v>
      </c>
      <c r="C304" s="113" t="s">
        <v>884</v>
      </c>
      <c r="D304" s="99">
        <v>123600</v>
      </c>
      <c r="E304" s="99"/>
      <c r="F304" s="99">
        <v>123600</v>
      </c>
      <c r="G304" s="99">
        <v>156000</v>
      </c>
    </row>
  </sheetData>
  <sheetProtection/>
  <mergeCells count="41">
    <mergeCell ref="A60:E60"/>
    <mergeCell ref="A1:E1"/>
    <mergeCell ref="A2:E2"/>
    <mergeCell ref="A3:E3"/>
    <mergeCell ref="A4:E4"/>
    <mergeCell ref="A5:E5"/>
    <mergeCell ref="A29:E29"/>
    <mergeCell ref="A32:E32"/>
    <mergeCell ref="A33:E33"/>
    <mergeCell ref="A34:E34"/>
    <mergeCell ref="A35:E35"/>
    <mergeCell ref="A36:E36"/>
    <mergeCell ref="A101:G101"/>
    <mergeCell ref="A65:E65"/>
    <mergeCell ref="A66:E66"/>
    <mergeCell ref="A67:E67"/>
    <mergeCell ref="A68:E68"/>
    <mergeCell ref="A69:E69"/>
    <mergeCell ref="A86:E86"/>
    <mergeCell ref="A95:E95"/>
    <mergeCell ref="A96:E96"/>
    <mergeCell ref="A97:E97"/>
    <mergeCell ref="A98:E98"/>
    <mergeCell ref="A99:E99"/>
    <mergeCell ref="A224:G224"/>
    <mergeCell ref="A106:G106"/>
    <mergeCell ref="A133:G133"/>
    <mergeCell ref="A140:G140"/>
    <mergeCell ref="A169:G169"/>
    <mergeCell ref="A173:G173"/>
    <mergeCell ref="A183:G183"/>
    <mergeCell ref="A189:G189"/>
    <mergeCell ref="A193:G193"/>
    <mergeCell ref="A197:G197"/>
    <mergeCell ref="A205:G205"/>
    <mergeCell ref="A210:G210"/>
    <mergeCell ref="A234:G234"/>
    <mergeCell ref="A248:G248"/>
    <mergeCell ref="A252:G252"/>
    <mergeCell ref="A273:G273"/>
    <mergeCell ref="A288:G288"/>
  </mergeCells>
  <printOptions/>
  <pageMargins left="0.7" right="0.7" top="0.75" bottom="0.75" header="0.3" footer="0.3"/>
  <pageSetup orientation="portrait" paperSize="9"/>
  <legacyDrawing r:id="rId2"/>
</worksheet>
</file>

<file path=xl/worksheets/sheet9.xml><?xml version="1.0" encoding="utf-8"?>
<worksheet xmlns="http://schemas.openxmlformats.org/spreadsheetml/2006/main" xmlns:r="http://schemas.openxmlformats.org/officeDocument/2006/relationships">
  <dimension ref="A3:C27"/>
  <sheetViews>
    <sheetView zoomScalePageLayoutView="0" workbookViewId="0" topLeftCell="A1">
      <selection activeCell="I10" sqref="I10"/>
    </sheetView>
  </sheetViews>
  <sheetFormatPr defaultColWidth="11.421875" defaultRowHeight="15"/>
  <cols>
    <col min="1" max="1" width="35.140625" style="0" customWidth="1"/>
    <col min="2" max="2" width="32.7109375" style="0" customWidth="1"/>
    <col min="3" max="3" width="19.8515625" style="0" customWidth="1"/>
  </cols>
  <sheetData>
    <row r="3" spans="2:3" ht="15">
      <c r="B3" s="189" t="s">
        <v>949</v>
      </c>
      <c r="C3" s="189"/>
    </row>
    <row r="4" ht="15.75" thickBot="1"/>
    <row r="5" spans="1:3" ht="15.75" thickBot="1">
      <c r="A5" s="140" t="s">
        <v>948</v>
      </c>
      <c r="B5" s="145" t="s">
        <v>1</v>
      </c>
      <c r="C5" s="145" t="s">
        <v>909</v>
      </c>
    </row>
    <row r="6" spans="1:3" ht="15.75" thickBot="1">
      <c r="A6" s="141" t="s">
        <v>923</v>
      </c>
      <c r="B6" s="142" t="s">
        <v>924</v>
      </c>
      <c r="C6" s="143">
        <v>990</v>
      </c>
    </row>
    <row r="7" spans="1:3" ht="15.75" thickBot="1">
      <c r="A7" s="141" t="s">
        <v>252</v>
      </c>
      <c r="B7" s="142" t="s">
        <v>924</v>
      </c>
      <c r="C7" s="144">
        <v>1100</v>
      </c>
    </row>
    <row r="8" spans="1:3" ht="15.75" thickBot="1">
      <c r="A8" s="141" t="s">
        <v>925</v>
      </c>
      <c r="B8" s="142" t="s">
        <v>924</v>
      </c>
      <c r="C8" s="144">
        <v>6680</v>
      </c>
    </row>
    <row r="9" spans="1:3" ht="15.75" thickBot="1">
      <c r="A9" s="141" t="s">
        <v>926</v>
      </c>
      <c r="B9" s="142" t="s">
        <v>927</v>
      </c>
      <c r="C9" s="144">
        <v>3500</v>
      </c>
    </row>
    <row r="10" spans="1:3" ht="15.75" thickBot="1">
      <c r="A10" s="141" t="s">
        <v>928</v>
      </c>
      <c r="B10" s="142" t="s">
        <v>924</v>
      </c>
      <c r="C10" s="144">
        <v>2000</v>
      </c>
    </row>
    <row r="11" spans="1:3" ht="15.75" thickBot="1">
      <c r="A11" s="141" t="s">
        <v>929</v>
      </c>
      <c r="B11" s="142" t="s">
        <v>930</v>
      </c>
      <c r="C11" s="144">
        <v>3900</v>
      </c>
    </row>
    <row r="12" spans="1:3" ht="15.75" thickBot="1">
      <c r="A12" s="141" t="s">
        <v>931</v>
      </c>
      <c r="B12" s="142" t="s">
        <v>924</v>
      </c>
      <c r="C12" s="144">
        <v>2200</v>
      </c>
    </row>
    <row r="13" spans="1:3" ht="15.75" thickBot="1">
      <c r="A13" s="141" t="s">
        <v>932</v>
      </c>
      <c r="B13" s="142" t="s">
        <v>924</v>
      </c>
      <c r="C13" s="144">
        <v>2600</v>
      </c>
    </row>
    <row r="14" spans="1:3" ht="15.75" thickBot="1">
      <c r="A14" s="141" t="s">
        <v>933</v>
      </c>
      <c r="B14" s="142" t="s">
        <v>924</v>
      </c>
      <c r="C14" s="144">
        <v>2400</v>
      </c>
    </row>
    <row r="15" spans="1:3" ht="15.75" thickBot="1">
      <c r="A15" s="141" t="s">
        <v>934</v>
      </c>
      <c r="B15" s="142" t="s">
        <v>924</v>
      </c>
      <c r="C15" s="144">
        <v>4700</v>
      </c>
    </row>
    <row r="16" spans="1:3" ht="15.75" thickBot="1">
      <c r="A16" s="141" t="s">
        <v>935</v>
      </c>
      <c r="B16" s="142" t="s">
        <v>924</v>
      </c>
      <c r="C16" s="144">
        <v>1600</v>
      </c>
    </row>
    <row r="17" spans="1:3" ht="15.75" thickBot="1">
      <c r="A17" s="141" t="s">
        <v>936</v>
      </c>
      <c r="B17" s="142" t="s">
        <v>937</v>
      </c>
      <c r="C17" s="144">
        <v>4800</v>
      </c>
    </row>
    <row r="18" spans="1:3" ht="15.75" thickBot="1">
      <c r="A18" s="141" t="s">
        <v>938</v>
      </c>
      <c r="B18" s="142" t="s">
        <v>924</v>
      </c>
      <c r="C18" s="144">
        <v>2700</v>
      </c>
    </row>
    <row r="19" spans="1:3" ht="15.75" thickBot="1">
      <c r="A19" s="141" t="s">
        <v>939</v>
      </c>
      <c r="B19" s="142" t="s">
        <v>924</v>
      </c>
      <c r="C19" s="144">
        <v>4000</v>
      </c>
    </row>
    <row r="20" spans="1:3" ht="15.75" thickBot="1">
      <c r="A20" s="141" t="s">
        <v>940</v>
      </c>
      <c r="B20" s="142" t="s">
        <v>924</v>
      </c>
      <c r="C20" s="144">
        <v>3700</v>
      </c>
    </row>
    <row r="21" spans="1:3" ht="15.75" thickBot="1">
      <c r="A21" s="141" t="s">
        <v>861</v>
      </c>
      <c r="B21" s="142" t="s">
        <v>924</v>
      </c>
      <c r="C21" s="144">
        <v>5100</v>
      </c>
    </row>
    <row r="22" spans="1:3" ht="15.75" thickBot="1">
      <c r="A22" s="141" t="s">
        <v>941</v>
      </c>
      <c r="B22" s="142" t="s">
        <v>937</v>
      </c>
      <c r="C22" s="144">
        <v>2200</v>
      </c>
    </row>
    <row r="23" spans="1:3" ht="15.75" thickBot="1">
      <c r="A23" s="141" t="s">
        <v>942</v>
      </c>
      <c r="B23" s="142" t="s">
        <v>924</v>
      </c>
      <c r="C23" s="144">
        <v>7500</v>
      </c>
    </row>
    <row r="24" spans="1:3" ht="15.75" thickBot="1">
      <c r="A24" s="141" t="s">
        <v>943</v>
      </c>
      <c r="B24" s="142" t="s">
        <v>924</v>
      </c>
      <c r="C24" s="144">
        <v>5000</v>
      </c>
    </row>
    <row r="25" spans="1:3" ht="15.75" thickBot="1">
      <c r="A25" s="141" t="s">
        <v>944</v>
      </c>
      <c r="B25" s="142" t="s">
        <v>924</v>
      </c>
      <c r="C25" s="144">
        <v>7000</v>
      </c>
    </row>
    <row r="26" spans="1:3" ht="15.75" thickBot="1">
      <c r="A26" s="141" t="s">
        <v>945</v>
      </c>
      <c r="B26" s="142" t="s">
        <v>924</v>
      </c>
      <c r="C26" s="144">
        <v>7500</v>
      </c>
    </row>
    <row r="27" spans="1:3" ht="15.75" thickBot="1">
      <c r="A27" s="141" t="s">
        <v>946</v>
      </c>
      <c r="B27" s="142" t="s">
        <v>947</v>
      </c>
      <c r="C27" s="144">
        <v>3000</v>
      </c>
    </row>
  </sheetData>
  <sheetProtection/>
  <mergeCells count="1">
    <mergeCell ref="B3:C3"/>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Luis Hernando Rios Faura</dc:creator>
  <cp:keywords/>
  <dc:description/>
  <cp:lastModifiedBy>Juan Alberto Castañeda Forero</cp:lastModifiedBy>
  <cp:lastPrinted>2017-12-12T14:47:45Z</cp:lastPrinted>
  <dcterms:created xsi:type="dcterms:W3CDTF">2017-12-12T10:47:28Z</dcterms:created>
  <dcterms:modified xsi:type="dcterms:W3CDTF">2017-12-14T15:44:39Z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0x0101009F9D7E28DBC5514994F28A6D9AE9D5F8</vt:lpwstr>
  </property>
  <property fmtid="{D5CDD505-2E9C-101B-9397-08002B2CF9AE}" pid="3" name="_dlc_DocIdItemGuid">
    <vt:lpwstr>f1cc1887-ee57-4d4e-9a0d-61042fbe8174</vt:lpwstr>
  </property>
  <property fmtid="{D5CDD505-2E9C-101B-9397-08002B2CF9AE}" pid="4" name="PublishingExpirationDate">
    <vt:lpwstr/>
  </property>
  <property fmtid="{D5CDD505-2E9C-101B-9397-08002B2CF9AE}" pid="5" name="PublishingStartDate">
    <vt:lpwstr/>
  </property>
  <property fmtid="{D5CDD505-2E9C-101B-9397-08002B2CF9AE}" pid="6" name="_dlc_DocId">
    <vt:lpwstr>C6HDPSSWJME2-380437160-19</vt:lpwstr>
  </property>
  <property fmtid="{D5CDD505-2E9C-101B-9397-08002B2CF9AE}" pid="7" name="_dlc_DocIdUrl">
    <vt:lpwstr>https://www.minagricultura.gov.co/_layouts/15/DocIdRedir.aspx?ID=C6HDPSSWJME2-380437160-19, C6HDPSSWJME2-380437160-19</vt:lpwstr>
  </property>
</Properties>
</file>